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1\10 OUTUBRO\2 PRESTAÇÃO DE CONTAS MENSAL\"/>
    </mc:Choice>
  </mc:AlternateContent>
  <xr:revisionPtr revIDLastSave="0" documentId="13_ncr:1_{88225E53-B903-4168-8943-E48CF3CE2FB6}" xr6:coauthVersionLast="47" xr6:coauthVersionMax="47" xr10:uidLastSave="{00000000-0000-0000-0000-000000000000}"/>
  <bookViews>
    <workbookView xWindow="-120" yWindow="-120" windowWidth="24240" windowHeight="13140" activeTab="1" xr2:uid="{0DB0CE28-5688-4E3E-B9AD-BED564C5FC67}"/>
  </bookViews>
  <sheets>
    <sheet name="CEF Outubro 2021 - 900168" sheetId="1" r:id="rId1"/>
    <sheet name="CEF Outubro 2021 - 90192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4" i="2" l="1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I304" i="2"/>
  <c r="E304" i="2"/>
  <c r="E303" i="2"/>
  <c r="E302" i="2"/>
  <c r="E301" i="2"/>
  <c r="E300" i="2"/>
  <c r="I299" i="2"/>
  <c r="E299" i="2"/>
  <c r="E298" i="2"/>
  <c r="E297" i="2"/>
  <c r="E296" i="2"/>
  <c r="E295" i="2"/>
  <c r="I294" i="2"/>
  <c r="E294" i="2"/>
  <c r="E293" i="2"/>
  <c r="I292" i="2"/>
  <c r="I296" i="2" s="1"/>
  <c r="E292" i="2"/>
  <c r="E291" i="2"/>
  <c r="E290" i="2"/>
  <c r="I289" i="2"/>
  <c r="E289" i="2"/>
  <c r="E288" i="2"/>
  <c r="I287" i="2"/>
  <c r="E287" i="2"/>
  <c r="I286" i="2"/>
  <c r="E286" i="2"/>
  <c r="E285" i="2"/>
  <c r="E284" i="2"/>
  <c r="E283" i="2"/>
  <c r="E282" i="2"/>
  <c r="E281" i="2"/>
  <c r="E280" i="2"/>
  <c r="I279" i="2"/>
  <c r="E279" i="2"/>
  <c r="I278" i="2"/>
  <c r="E278" i="2"/>
  <c r="I277" i="2"/>
  <c r="I282" i="2" s="1"/>
  <c r="E277" i="2"/>
  <c r="E276" i="2"/>
  <c r="E275" i="2"/>
  <c r="E274" i="2"/>
  <c r="I273" i="2"/>
  <c r="E273" i="2"/>
  <c r="I272" i="2"/>
  <c r="E272" i="2"/>
  <c r="I271" i="2"/>
  <c r="E271" i="2"/>
  <c r="I270" i="2"/>
  <c r="I274" i="2" s="1"/>
  <c r="E270" i="2"/>
  <c r="I269" i="2"/>
  <c r="E269" i="2"/>
  <c r="E259" i="2"/>
  <c r="D259" i="2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66" i="2" s="1"/>
  <c r="F158" i="2" s="1"/>
  <c r="F159" i="2" s="1"/>
  <c r="F160" i="2" s="1"/>
  <c r="F161" i="2" s="1"/>
  <c r="F162" i="2" s="1"/>
  <c r="F163" i="2" s="1"/>
  <c r="F164" i="2" s="1"/>
  <c r="F165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15" i="2"/>
  <c r="F12" i="2"/>
  <c r="F13" i="2" s="1"/>
  <c r="F14" i="2" s="1"/>
  <c r="F11" i="2"/>
  <c r="F10" i="2"/>
  <c r="F9" i="2"/>
  <c r="I43" i="1"/>
  <c r="E43" i="1"/>
  <c r="E42" i="1"/>
  <c r="I41" i="1"/>
  <c r="I45" i="1" s="1"/>
  <c r="E41" i="1"/>
  <c r="E40" i="1"/>
  <c r="E39" i="1"/>
  <c r="E38" i="1"/>
  <c r="E37" i="1"/>
  <c r="E36" i="1"/>
  <c r="I35" i="1"/>
  <c r="E35" i="1"/>
  <c r="I34" i="1"/>
  <c r="E34" i="1"/>
  <c r="I33" i="1"/>
  <c r="I38" i="1" s="1"/>
  <c r="E33" i="1"/>
  <c r="E32" i="1"/>
  <c r="E31" i="1"/>
  <c r="E30" i="1"/>
  <c r="I29" i="1"/>
  <c r="E29" i="1"/>
  <c r="I28" i="1"/>
  <c r="E28" i="1"/>
  <c r="I27" i="1"/>
  <c r="E27" i="1"/>
  <c r="I26" i="1"/>
  <c r="E26" i="1"/>
  <c r="I25" i="1"/>
  <c r="I30" i="1" s="1"/>
  <c r="E25" i="1"/>
  <c r="E45" i="1" s="1"/>
  <c r="E15" i="1"/>
  <c r="D15" i="1"/>
  <c r="F10" i="1"/>
  <c r="F11" i="1" s="1"/>
  <c r="F12" i="1" s="1"/>
  <c r="F13" i="1" s="1"/>
  <c r="F9" i="1"/>
  <c r="F15" i="1" s="1"/>
  <c r="F259" i="2" l="1"/>
  <c r="J274" i="2"/>
  <c r="E326" i="2"/>
  <c r="E328" i="2" s="1"/>
  <c r="I305" i="2"/>
</calcChain>
</file>

<file path=xl/sharedStrings.xml><?xml version="1.0" encoding="utf-8"?>
<sst xmlns="http://schemas.openxmlformats.org/spreadsheetml/2006/main" count="1397" uniqueCount="353">
  <si>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</si>
  <si>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</si>
  <si>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</si>
  <si>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</si>
  <si>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</si>
  <si>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</si>
  <si>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</si>
  <si>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</si>
  <si>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</si>
  <si>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</si>
  <si>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</si>
  <si>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</si>
  <si>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</si>
  <si>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</si>
  <si>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</si>
  <si>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</si>
  <si>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FERIAS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</si>
  <si>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</si>
  <si>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</si>
  <si>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</si>
  <si>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</si>
  <si>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</si>
  <si>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</si>
  <si>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</si>
  <si>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</si>
  <si>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</si>
  <si>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</si>
  <si>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</si>
  <si>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</si>
  <si>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</si>
  <si>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</si>
  <si>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</si>
  <si>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</si>
  <si>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</si>
  <si>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</si>
  <si>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</si>
  <si>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</si>
  <si>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</si>
  <si>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</si>
  <si>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</si>
  <si>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</si>
  <si>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</si>
  <si>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COMPANHIA BRASILEIRA DE SOLUCOES E SERVICOS</t>
  </si>
  <si>
    <t>MEDICAMENTOS E MATERIAIS HOSPITALARES</t>
  </si>
  <si>
    <t>DRL COMERCIO IMPORTACAO E EXPORTACAO EIRELI EPP</t>
  </si>
  <si>
    <t>RESGATE</t>
  </si>
  <si>
    <t>UNIAO QUIMICA FARMACEUTICA NACIONAL S A</t>
  </si>
  <si>
    <t>ENVIO TED</t>
  </si>
  <si>
    <t>LOCACAO DE EQUIPAMENTOS PJ</t>
  </si>
  <si>
    <t>OXIGENIO</t>
  </si>
  <si>
    <t>WHITE MARTINS GASES INDUSTRIAIS LTDA</t>
  </si>
  <si>
    <t>MEDILAR IMPORTACAO E DISTRIBUICAO DE PRODUTOS MEDICOS HOSPIT</t>
  </si>
  <si>
    <t>MEDICAMENTAL HOSPITALAR LTDA EPP</t>
  </si>
  <si>
    <t>MANUTENCAO DE EQUIPAMENTOS</t>
  </si>
  <si>
    <t>CIRURGICA NEVES LTDA EPP</t>
  </si>
  <si>
    <t>PLANTONISTAS MEDICOS PRESENCIAIS PJ</t>
  </si>
  <si>
    <t>COMERCIAL CIRURGICA RIOCLARENSE LTDA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</si>
  <si>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</si>
  <si>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</si>
  <si>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</si>
  <si>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</si>
  <si>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</si>
  <si>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</si>
  <si>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FGTS A RECOLHER</t>
  </si>
  <si>
    <t>GAS (GLP)</t>
  </si>
  <si>
    <t>GAS MARILIA LTDA</t>
  </si>
  <si>
    <t>ENVIO TEV</t>
  </si>
  <si>
    <t>FERNANDO GALLY CALABREZ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</si>
  <si>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</si>
  <si>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</si>
  <si>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</si>
  <si>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</si>
  <si>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</si>
  <si>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</si>
  <si>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</si>
  <si>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</si>
  <si>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</si>
  <si>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CONVENIO ENTIDADES DE CLASSE (CONSIGNADO)</t>
  </si>
  <si>
    <t>MENSALIDADE SINDICATO - SINTTAR</t>
  </si>
  <si>
    <t>SERVICOS DE IMAGEM PJ</t>
  </si>
  <si>
    <t>UNIMAGEM SERVICOS RADIOLOGICOS LTDA</t>
  </si>
  <si>
    <t>GRRF FGTS A RECOLHER</t>
  </si>
  <si>
    <t>NACIONAL COMERCIAL HOSPITALAR SA</t>
  </si>
  <si>
    <t>DUPATRI HOSPITALAR COMERCIO IMPORTACAO E EXPORTACAO LTDA</t>
  </si>
  <si>
    <t>ALIMENTOS</t>
  </si>
  <si>
    <t>TORREFACAO CAFE MOROZINI LTDA ME</t>
  </si>
  <si>
    <t>LGA SERVICOS MEDICOS SS LTDA</t>
  </si>
  <si>
    <t>BIANCA EBM SERVA ODONTOLOGIA - ME</t>
  </si>
  <si>
    <t>JOSIANE FIRMINO DE SOUZA - ME</t>
  </si>
  <si>
    <t>ORTOPED SERVICOS MEDICOS SS LTDA</t>
  </si>
  <si>
    <t>UNITRAUMA SERVICOS MEDICOS SS LTDA ME</t>
  </si>
  <si>
    <t>GISELE CALIANI MOSCATELI - ME</t>
  </si>
  <si>
    <t>CLINICA MEDICA MARIN LTDA</t>
  </si>
  <si>
    <t>EXAMES CLINICOS E LABORATORIAIS</t>
  </si>
  <si>
    <t>LABORATORIO MARILIA DE ANALISES CLINICAS LTDA</t>
  </si>
  <si>
    <t>NUTRICIONALE COMERCIO DE ALIMENTOS LTDA</t>
  </si>
  <si>
    <t>DG NAVARRO &amp; CIA LTDA ME</t>
  </si>
  <si>
    <t>EQUIPAMENTOS DE PROTECAO INDIVIDUAL</t>
  </si>
  <si>
    <t>TELEFONE E INTERNET</t>
  </si>
  <si>
    <t>CINTHIA ZANINI RUBIRA - ME</t>
  </si>
  <si>
    <t>VB MAZINE SERVICOS MEDICOS EIRELI</t>
  </si>
  <si>
    <t>AGUILAR &amp; TACOLA SERVIÇOS MÉDICOS LTDA</t>
  </si>
  <si>
    <t>MTC CLINICA MEDICA LTDA</t>
  </si>
  <si>
    <t>KARLA KAROLINE OLIVEIRA FERNANDES - ME</t>
  </si>
  <si>
    <t>MATERIAIS DE MANUTENCAO PREDIAL</t>
  </si>
  <si>
    <t>ALINE CRISTINA OKUBARA CREPALDI ME</t>
  </si>
  <si>
    <t>B R CORRADI SERVICOS MEDICOS</t>
  </si>
  <si>
    <t>FERNANDA LORENCETTI GIROTTO - ME</t>
  </si>
  <si>
    <t>GIOVANNA EMANUELLA PIFFER SOARES ARANTES ME</t>
  </si>
  <si>
    <t>ANA ELISA KADRI CASTILHO SERVICOS MEDICOS LTDA</t>
  </si>
  <si>
    <t>RAFAEL GHISI ME</t>
  </si>
  <si>
    <t>MARIA JULIA G P GRANCIERI SERVICOS MEDICOS ME</t>
  </si>
  <si>
    <t>AC VITTA SERVICOS MEDICOS LTDA</t>
  </si>
  <si>
    <t>MARCELA ZANDONADI CAPELOCI - ME</t>
  </si>
  <si>
    <t>CENTER MAQ COMERCIO DE MAQUINAS E PAPEIS LTDA</t>
  </si>
  <si>
    <t>TAMURA E SILVA COMERCIO DE MATERIAIS ODONTOLOGICOS LTDA</t>
  </si>
  <si>
    <t>ALFALAGOS LTDA</t>
  </si>
  <si>
    <t>CLINICA MEDICA CONTENTE LTDA</t>
  </si>
  <si>
    <t>KAWAMOTO SERVICOS MEDICOS LTDA</t>
  </si>
  <si>
    <t>GLEYDSON BIZERRA DA MOTA JUNIOR ME</t>
  </si>
  <si>
    <t>PILON TAKASHI E RODRIGUES SOCIEDADE SIMPLES LTDA</t>
  </si>
  <si>
    <t>MATERIAIS DE ESCRITORIO</t>
  </si>
  <si>
    <t>PAG GPS</t>
  </si>
  <si>
    <t>INSS S/ SERVICOS RPA E NFS</t>
  </si>
  <si>
    <t>INSS - TERCEIROS</t>
  </si>
  <si>
    <t>INSS - PJ11% - ABHU</t>
  </si>
  <si>
    <t>PAG DARF</t>
  </si>
  <si>
    <t>IRRF S/ PROVENTOS</t>
  </si>
  <si>
    <t>MINISTERIO DA ECONOMIA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</si>
  <si>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</si>
  <si>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</si>
  <si>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</si>
  <si>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</si>
  <si>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</si>
  <si>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</si>
  <si>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CHEQ COMP</t>
  </si>
  <si>
    <t>JARDINEIRO(A) PF</t>
  </si>
  <si>
    <t>GIOVANA VIECILI ROSSI EIRELI</t>
  </si>
  <si>
    <t>MENSALIDADE SINDICATO - SINSAUDE</t>
  </si>
  <si>
    <t>LONDRICIR COMERCIO DE MATERIAL HOSPITALAR LTDA</t>
  </si>
  <si>
    <t>RIAADE SUPRIMENTOS MEDICOS LTDA EPP</t>
  </si>
  <si>
    <t>PGTO COM ESTORNO FUTURO</t>
  </si>
  <si>
    <t>ERICH JUERGEN KLEIN CLINICA MEDICA</t>
  </si>
  <si>
    <t>PAG FONE</t>
  </si>
  <si>
    <t>CLARO S.A</t>
  </si>
  <si>
    <t>SOQUIMICA LABORATORIOS LTDA</t>
  </si>
  <si>
    <t>SULMEDIC COMERCIO DE MEDICAMENTOS EIRELI</t>
  </si>
  <si>
    <t>DUPATRI HOSPITALAR COMERCIO, IMPORTACAO E EXPORTACAO LTDA</t>
  </si>
  <si>
    <t>EQUIPAMENTOS DE INFORMATICA</t>
  </si>
  <si>
    <t>AMANDA RAIANE FERRO BELCHIOR - CLINICA</t>
  </si>
  <si>
    <t>LMP SERVICOS MEDICOS LTDA</t>
  </si>
  <si>
    <t>PAG AGUA</t>
  </si>
  <si>
    <t>AGUA E ESGOTO</t>
  </si>
  <si>
    <t>DEPARTAMENTO DE AGUA E ESGOTO DE MARILIA DAEM</t>
  </si>
  <si>
    <t>CLINICA MEDICA HORTENCIA</t>
  </si>
  <si>
    <t>APOIO ADMINISTRATIVO PJ</t>
  </si>
  <si>
    <t>RATEIO UPA</t>
  </si>
  <si>
    <t>PROGRAMA MENOR APRENDIZ PJ</t>
  </si>
  <si>
    <t>CENTRO DE INTEGRACAO EMPRESA ESCOLA CIEE</t>
  </si>
  <si>
    <t>AUXILIO/VALE TRANSPORTE</t>
  </si>
  <si>
    <t>VIACAO LUWASA LTDA</t>
  </si>
  <si>
    <t>TURISMAR TRANSPORTES E TURISMO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</si>
  <si>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</si>
  <si>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</si>
  <si>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</si>
  <si>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</si>
  <si>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</si>
  <si>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</si>
  <si>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</si>
  <si>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</si>
  <si>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</si>
  <si>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</si>
  <si>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</si>
  <si>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</si>
  <si>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</si>
  <si>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</si>
  <si>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</si>
  <si>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</si>
  <si>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</si>
  <si>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</si>
  <si>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</si>
  <si>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</si>
  <si>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</si>
  <si>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</si>
  <si>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</si>
  <si>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</si>
  <si>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</si>
  <si>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ANTONIO DE OLIVEIRA PAPELARIA, ARTESATOS E PRESENTES ME</t>
  </si>
  <si>
    <t>J V CALIL SERVICOS MEDICOS LTDA</t>
  </si>
  <si>
    <t>PRORAD CONSULT EM RADIOPROTECAO SS</t>
  </si>
  <si>
    <t>CM HOSPITALAR SA</t>
  </si>
  <si>
    <t>MIXPEL DISTRIBUIDORA EIRELI</t>
  </si>
  <si>
    <t>IRRF - PJ GERAL 1%</t>
  </si>
  <si>
    <t>HEVILA CRISTINA MORA AMANCIO DE SOUZA SERVICOS MEDICOS</t>
  </si>
  <si>
    <t>SISTEMAS DE SERVICO RB QUALITY COMERCIO DE EMBALAGENS LTDA</t>
  </si>
  <si>
    <t>RENDIMENTO MÊS</t>
  </si>
  <si>
    <t>03/09/2021</t>
  </si>
  <si>
    <t>06/09/2021</t>
  </si>
  <si>
    <t>08/09/2021</t>
  </si>
  <si>
    <t>02/09/2021</t>
  </si>
  <si>
    <t>14/09/2021</t>
  </si>
  <si>
    <t>16/09/2021</t>
  </si>
  <si>
    <t>15/09/2021</t>
  </si>
  <si>
    <t>24/09/2021</t>
  </si>
  <si>
    <t>01/09/2021</t>
  </si>
  <si>
    <t>ALEXANDRE YOSHIO SUKEGAWA</t>
  </si>
  <si>
    <t>APLICACAO</t>
  </si>
  <si>
    <t>06/08/2021</t>
  </si>
  <si>
    <t>22/07/2021</t>
  </si>
  <si>
    <t>LUFAMAR TECIDOS LTDA</t>
  </si>
  <si>
    <t>23/07/2021</t>
  </si>
  <si>
    <t>AGROMETAL COMERCIAL DE FERRAGENS LTDA</t>
  </si>
  <si>
    <t>09/09/2021</t>
  </si>
  <si>
    <t>10/09/2021</t>
  </si>
  <si>
    <t>LUCAS FERNANDES PIAZZALUNGA CLINICA MEDI</t>
  </si>
  <si>
    <t>VANESSA BERNARDO - SERVICOS MEDICOS EIRELI</t>
  </si>
  <si>
    <t>CLINICA ODONTOLOGICA TATIANA RIBAS BIZIAK LTDA</t>
  </si>
  <si>
    <t>D C ALIONSO SERVICOS MEDICOS LTDA</t>
  </si>
  <si>
    <t>RODRIGO A BOSSO LOPES SERVICOS MEDICOS LTDA</t>
  </si>
  <si>
    <t>ISABELLA GONCALVES C S DE ANDRADE SERV MED LTDA - ECHAPORA</t>
  </si>
  <si>
    <t>13/09/2021</t>
  </si>
  <si>
    <t>13/07/2021</t>
  </si>
  <si>
    <t>MECANOGRAFA EQUIPAMENTOS PARA ESCRITORIOS LTDA EPP</t>
  </si>
  <si>
    <t>28/07/2021</t>
  </si>
  <si>
    <t>26/08/2021</t>
  </si>
  <si>
    <t>17/09/2021</t>
  </si>
  <si>
    <t>ALEX ALVES DE ARAUJO 14353414810</t>
  </si>
  <si>
    <t>27/08/2021</t>
  </si>
  <si>
    <t>20/09/2021</t>
  </si>
  <si>
    <t>BISPO DISTRIBUIDORA DE PRODUTOS ALIMENTICIOS EIRELI</t>
  </si>
  <si>
    <t>DENTAL CREMER PRODUTOS ODONTOLOGICOS SA</t>
  </si>
  <si>
    <t>23/08/2021</t>
  </si>
  <si>
    <t>MCW PRODUTOS MEDICOS E HOSPITALARES LTDA</t>
  </si>
  <si>
    <t>CLARO NXT TELECOMUNICACOES LTDA</t>
  </si>
  <si>
    <t>21/09/2021</t>
  </si>
  <si>
    <t>FR ATIVIDADES DE SAUDE LTDA</t>
  </si>
  <si>
    <t>22/09/2021</t>
  </si>
  <si>
    <t>31/08/2021</t>
  </si>
  <si>
    <t>ANDRADE E FRANCESCHI SERVICOS MEDICOS SS LTDA</t>
  </si>
  <si>
    <t>SOUZA CARNEIRO SERVICOS MEDICOS LTDA</t>
  </si>
  <si>
    <t>ALVES ROCHA SERVICOS MEDICOS LTDA</t>
  </si>
  <si>
    <t>23/09/2021</t>
  </si>
  <si>
    <t>G F SILVA SERVICOS MEDICOS - EIRELI</t>
  </si>
  <si>
    <t>WERBRAN DISTRIBUIDORA DE MEDICAMENTOS LTDA</t>
  </si>
  <si>
    <t>SOROMED MARILIA LTDA - ME</t>
  </si>
  <si>
    <t>27/09/2021</t>
  </si>
  <si>
    <t>ENVIO PIX</t>
  </si>
  <si>
    <t>SERVICOS DE ASSESSORIA E CONSULTORIA</t>
  </si>
  <si>
    <t>IMMUNIZE DESENVOLVIMENTO DE SISTEMA E CONSULTORIA LTDA</t>
  </si>
  <si>
    <t>POLAR FIX INDUSTRIA E COMERCIO DE PRODUTOS HOSP</t>
  </si>
  <si>
    <t>STARMED COMERCIO ATACADISTA E VAREJISTA DE UNIFORMES LTDA</t>
  </si>
  <si>
    <t>28/09/2021</t>
  </si>
  <si>
    <t>COMERCIAL MARILIENSE DE FERRAGENS LTDA</t>
  </si>
  <si>
    <t>29/09/2021</t>
  </si>
  <si>
    <t>TRIUNFAL MARILIA COMERCIAL LTDA EPP</t>
  </si>
  <si>
    <t>30/09/2021</t>
  </si>
  <si>
    <t>PREFEITURA MUNICIPAL DE MARILIA</t>
  </si>
  <si>
    <t>Demonstrativo de Despesas Outubro 2021 - Conta 900168-2 - CEF</t>
  </si>
  <si>
    <t>04/10/2021</t>
  </si>
  <si>
    <t>PMM</t>
  </si>
  <si>
    <t>06/10/2021</t>
  </si>
  <si>
    <t>DIVERSOS CONF. RELAÇÃO</t>
  </si>
  <si>
    <t>22/10/2021</t>
  </si>
  <si>
    <t>CEF</t>
  </si>
  <si>
    <t>KEILA DOS SANTOS GOMES</t>
  </si>
  <si>
    <t>Balancete Financeiro Outubro 2021 - Conta  900168-2 - CEF</t>
  </si>
  <si>
    <t>Demonstrativo de Despesas Outubro 2021 - Conta 901922-0 - CEF</t>
  </si>
  <si>
    <t>01/10/2021</t>
  </si>
  <si>
    <t>FERIAS PECUNIA E 1/3 FERIAS (FOLHA)</t>
  </si>
  <si>
    <t>CAIXA ECONOMICA FEDERAL</t>
  </si>
  <si>
    <t>HELEM CRISTINA DEL RIOS TORRES COSTA ME</t>
  </si>
  <si>
    <t>M IZABEL CORREA - ME</t>
  </si>
  <si>
    <t>UNIDADE NEUROLOGICA E NEUROCIRURGICA DE MARILIA SS LTDA</t>
  </si>
  <si>
    <t>AMERICA COMERCIO DE TINTAS DE MARILIA LTDA</t>
  </si>
  <si>
    <t>05/10/2021</t>
  </si>
  <si>
    <t>ABHU - RESCISÃO</t>
  </si>
  <si>
    <t>07/10/2021</t>
  </si>
  <si>
    <t>08/10/2021</t>
  </si>
  <si>
    <t>11/10/2021</t>
  </si>
  <si>
    <t>POSTO MONTE CARLO MARILIA LTDA</t>
  </si>
  <si>
    <t>ENIVO TED</t>
  </si>
  <si>
    <t>CLINICA MEDICA BALAN LTDA ME</t>
  </si>
  <si>
    <t>POLATTO SERVICOS MEDICOS LTDA</t>
  </si>
  <si>
    <t>MARCO MEDICINA E SAUDE LTDA</t>
  </si>
  <si>
    <t>MARIANA IARA MAGALHAES SERVICOS MEDICOS EIRELI</t>
  </si>
  <si>
    <t>MONTE REAL IMPORTADORA E DISTRIBUIDORA DE PRODUTOS VETERINAR</t>
  </si>
  <si>
    <t>09/10/2021</t>
  </si>
  <si>
    <t>ENVIO  TED</t>
  </si>
  <si>
    <t>13/10/2021</t>
  </si>
  <si>
    <t>R CAMPOI EMBALAGENS EPP</t>
  </si>
  <si>
    <t>BRAMEDIC COMERCIO DE MEDICAMENTOS LTDA ME</t>
  </si>
  <si>
    <t>14/10/2021</t>
  </si>
  <si>
    <t>MARIANA ARF SOARES SILVA</t>
  </si>
  <si>
    <t>FLAVIA MEIRA TOPAZZO</t>
  </si>
  <si>
    <t>10/10/2021</t>
  </si>
  <si>
    <t>LIVIA TELLES DE OLIVEIRA ME</t>
  </si>
  <si>
    <t>15/10/2021</t>
  </si>
  <si>
    <t>DEVOL TED</t>
  </si>
  <si>
    <t>LIFE SERVICOS DE COMUNICACAO MULTIMIDIA LTDA</t>
  </si>
  <si>
    <t>18/10/2021</t>
  </si>
  <si>
    <t>COMERCIAL SOUZA AZEVEDO LTDA</t>
  </si>
  <si>
    <t>18/09/2021</t>
  </si>
  <si>
    <t>LUCIANA SILVA ARAUJO - ME</t>
  </si>
  <si>
    <t>REVAL ATACADO DE PAPELARIA LTDA</t>
  </si>
  <si>
    <t>19/10/2021</t>
  </si>
  <si>
    <t>GENESIO A MENDES &amp; CIA LTDA</t>
  </si>
  <si>
    <t>ATIVA COMERCIAL HOSPITALAR LTDA</t>
  </si>
  <si>
    <t>20/10/2021</t>
  </si>
  <si>
    <t>M M YANAZE SERVICOS MEDICOS LTDA</t>
  </si>
  <si>
    <t>D  17126</t>
  </si>
  <si>
    <t>D28810</t>
  </si>
  <si>
    <t>2021/ 42</t>
  </si>
  <si>
    <t>2021/ 40</t>
  </si>
  <si>
    <t>PAF DARF</t>
  </si>
  <si>
    <t>2021/ 41</t>
  </si>
  <si>
    <t>14/2021</t>
  </si>
  <si>
    <t>2021/ 43</t>
  </si>
  <si>
    <t>2021/ 44</t>
  </si>
  <si>
    <t>13/2021</t>
  </si>
  <si>
    <t>DIDI COMERCIAL E IMPORTADORA DE FERRAGENS E FERRAMENTAS LTDA</t>
  </si>
  <si>
    <t>SUPERMED COMERCIO E IMPORTACAO DE PRODUTOS MEDICOS E HOSPITA</t>
  </si>
  <si>
    <t>ED PLASTIC INDUSTRIA E COMERCIO DE EMBALAGENS LTDA</t>
  </si>
  <si>
    <t>ENVIO  PIX</t>
  </si>
  <si>
    <t>21/10/2021</t>
  </si>
  <si>
    <t>MANFRIN CASSEB E CIA LTDA</t>
  </si>
  <si>
    <t>DORA MEDICAMENTOS LTDA</t>
  </si>
  <si>
    <t>NACIONAL COMERCIAL HOSPITALAR S.A.</t>
  </si>
  <si>
    <t>REC SOLUCOES EM CONSTRUCOES LTDA ME</t>
  </si>
  <si>
    <t>FUTURA COM DE PROD MEDICOS E HOSPITALARES LTDA</t>
  </si>
  <si>
    <t>J. R. PECINI LTDA ME</t>
  </si>
  <si>
    <t>ACACIA COMERCIO DE MEDICAMENTOS EIRELI</t>
  </si>
  <si>
    <t>CLINICA DE CIRURGIA PLASTICA RIO PRETO S/S LIMITADA</t>
  </si>
  <si>
    <t>EDUARDO JOSE DE PAULA 12585053806 ME - UPA</t>
  </si>
  <si>
    <t>25/10/2021</t>
  </si>
  <si>
    <t>RESCISAO A PAGAR GEOVANNA DE SOUSA RAMOS</t>
  </si>
  <si>
    <t>M. SANCHES VIDROS - ME</t>
  </si>
  <si>
    <t>87/2021</t>
  </si>
  <si>
    <t>84/2021</t>
  </si>
  <si>
    <t>85/2021</t>
  </si>
  <si>
    <t>LIGUE ELETRICA MATERIAIS ELETRICOS LTDA</t>
  </si>
  <si>
    <t>88/2021</t>
  </si>
  <si>
    <t>CLASSMED - PRODUTOS HOSPITALARES - EIRELI EPP</t>
  </si>
  <si>
    <t>86/2021</t>
  </si>
  <si>
    <t>26/10/2021</t>
  </si>
  <si>
    <t>27/10/2021</t>
  </si>
  <si>
    <t>BS DISTRIBUIDORA EIRELI ME</t>
  </si>
  <si>
    <t>28/10/2021</t>
  </si>
  <si>
    <t>RAFAEL CAMPOS TEIXEIRA 22649879874 - ME</t>
  </si>
  <si>
    <t>29/10/2021</t>
  </si>
  <si>
    <t>ORTOM INDUSTRIA TEXTIL LTDA</t>
  </si>
  <si>
    <t>Balancete Financeiro Outubro 2021 - Conta Conta 901922-0 -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</si>
  <si>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2021</t>
    </r>
  </si>
  <si>
    <r>
      <t>PROVISÃO MÊS DE OUTUBRO</t>
    </r>
    <r>
      <rPr>
        <b/>
        <sz val="10"/>
        <color theme="1"/>
        <rFont val="Calibri"/>
        <family val="2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</si>
</sst>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0" fontId="6" fillId="0" borderId="19" xfId="0" applyFont="1" applyBorder="1"/>
    <xf numFmtId="43" fontId="6" fillId="0" borderId="11" xfId="2" applyFont="1" applyBorder="1" applyAlignment="1">
      <alignment horizontal="center"/>
    </xf>
    <xf numFmtId="0" fontId="6" fillId="0" borderId="20" xfId="0" applyFont="1" applyBorder="1"/>
    <xf numFmtId="0" fontId="6" fillId="0" borderId="0" xfId="0" applyFont="1"/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5" fillId="0" borderId="0" xfId="0" applyNumberFormat="1" applyFont="1"/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26" xfId="0" applyFont="1" applyFill="1" applyBorder="1"/>
    <xf numFmtId="0" fontId="6" fillId="3" borderId="27" xfId="0" applyFont="1" applyFill="1" applyBorder="1"/>
    <xf numFmtId="0" fontId="6" fillId="3" borderId="11" xfId="0" applyFont="1" applyFill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0" fontId="6" fillId="0" borderId="24" xfId="0" applyFont="1" applyBorder="1"/>
    <xf numFmtId="0" fontId="6" fillId="3" borderId="19" xfId="0" applyFont="1" applyFill="1" applyBorder="1"/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43" fontId="0" fillId="0" borderId="0" xfId="0" applyNumberFormat="1"/>
  </cellXfs>
  <cellStyles count="3">
    <cellStyle name="Normal" xfId="0" builtinId="0"/>
    <cellStyle name="Vírgula" xfId="2" builtinId="3"/>
    <cellStyle name="Vírgula 2" xfId="1" xr:uid="{01CD67D5-EA9A-49B5-A827-05D65A986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7A3ED8E-456C-4E26-A34B-D7DB07CF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44B92D3-7EB8-4A94-97E3-DC656A9C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18</xdr:row>
      <xdr:rowOff>57150</xdr:rowOff>
    </xdr:from>
    <xdr:to>
      <xdr:col>1</xdr:col>
      <xdr:colOff>609600</xdr:colOff>
      <xdr:row>20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94A21C2-A2EB-4E7C-A3B3-DC004916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481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9</xdr:col>
      <xdr:colOff>638174</xdr:colOff>
      <xdr:row>20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2B89BE37-7CDA-4274-BA9E-BAFF5AC2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6CF5995-ECD2-403E-B202-18B19C62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3E5F5EC-6170-4B2A-8D95-7B610163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262</xdr:row>
      <xdr:rowOff>57150</xdr:rowOff>
    </xdr:from>
    <xdr:to>
      <xdr:col>1</xdr:col>
      <xdr:colOff>609600</xdr:colOff>
      <xdr:row>264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426936B-4AF6-4A61-B2A8-4116FE7B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0330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264</xdr:row>
      <xdr:rowOff>66675</xdr:rowOff>
    </xdr:from>
    <xdr:to>
      <xdr:col>9</xdr:col>
      <xdr:colOff>666749</xdr:colOff>
      <xdr:row>264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AF48377-CA06-4DAB-BFB6-B3611927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1120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esktop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>
        <row r="18">
          <cell r="F18">
            <v>7273.3500000001513</v>
          </cell>
        </row>
        <row r="41">
          <cell r="I41">
            <v>70396.959999999948</v>
          </cell>
        </row>
        <row r="48">
          <cell r="I48">
            <v>0</v>
          </cell>
        </row>
      </sheetData>
      <sheetData sheetId="150">
        <row r="263">
          <cell r="F263">
            <v>2457.0500000014435</v>
          </cell>
        </row>
        <row r="286">
          <cell r="I286">
            <v>1597871.4999999995</v>
          </cell>
        </row>
        <row r="300">
          <cell r="I300">
            <v>760000</v>
          </cell>
        </row>
        <row r="309">
          <cell r="I309">
            <v>124262.54000000001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A8EE-0626-4B14-93A1-7FEABF0E44CE}">
  <dimension ref="A1:J45"/>
  <sheetViews>
    <sheetView workbookViewId="0">
      <selection activeCell="C18" sqref="C18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bestFit="1" customWidth="1"/>
  </cols>
  <sheetData>
    <row r="1" spans="1:10" x14ac:dyDescent="0.25">
      <c r="D1" s="1"/>
      <c r="J1" s="2"/>
    </row>
    <row r="2" spans="1:10" ht="25.5" x14ac:dyDescent="0.25">
      <c r="C2" s="83" t="s">
        <v>0</v>
      </c>
      <c r="D2" s="83"/>
      <c r="E2" s="83"/>
      <c r="F2" s="83"/>
      <c r="G2" s="83"/>
      <c r="H2" s="83"/>
      <c r="I2" s="83"/>
      <c r="J2" s="83"/>
    </row>
    <row r="3" spans="1:10" x14ac:dyDescent="0.25">
      <c r="D3" s="1"/>
      <c r="J3" s="2"/>
    </row>
    <row r="4" spans="1:10" ht="18.75" x14ac:dyDescent="0.3">
      <c r="A4" s="84" t="s">
        <v>257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D5" s="1"/>
      <c r="J5" s="2"/>
    </row>
    <row r="6" spans="1:10" x14ac:dyDescent="0.25">
      <c r="A6" s="85" t="s">
        <v>1</v>
      </c>
      <c r="B6" s="85"/>
      <c r="C6" s="85"/>
      <c r="D6" s="85"/>
      <c r="E6" s="85"/>
      <c r="F6" s="85"/>
      <c r="G6" s="85" t="s">
        <v>2</v>
      </c>
      <c r="H6" s="85"/>
      <c r="I6" s="85"/>
      <c r="J6" s="85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13"/>
      <c r="B9" s="14"/>
      <c r="C9" s="14" t="s">
        <v>13</v>
      </c>
      <c r="D9" s="15"/>
      <c r="E9" s="15"/>
      <c r="F9" s="16">
        <f>'[1]CEF Setembro 2021 - 900168'!F18</f>
        <v>7273.3500000001513</v>
      </c>
      <c r="G9" s="17"/>
      <c r="H9" s="18"/>
      <c r="I9" s="14"/>
      <c r="J9" s="19"/>
    </row>
    <row r="10" spans="1:10" x14ac:dyDescent="0.25">
      <c r="A10" s="13" t="s">
        <v>258</v>
      </c>
      <c r="B10" s="14">
        <v>41158</v>
      </c>
      <c r="C10" s="14" t="s">
        <v>17</v>
      </c>
      <c r="D10" s="15"/>
      <c r="E10" s="15">
        <v>500000</v>
      </c>
      <c r="F10" s="16">
        <f t="shared" ref="F10:F13" si="0">F9-D10+E10</f>
        <v>507273.35000000015</v>
      </c>
      <c r="G10" s="17" t="s">
        <v>18</v>
      </c>
      <c r="H10" s="18" t="s">
        <v>259</v>
      </c>
      <c r="I10" s="14"/>
      <c r="J10" s="19"/>
    </row>
    <row r="11" spans="1:10" x14ac:dyDescent="0.25">
      <c r="A11" s="13" t="s">
        <v>260</v>
      </c>
      <c r="B11" s="14">
        <v>274270</v>
      </c>
      <c r="C11" s="14" t="s">
        <v>14</v>
      </c>
      <c r="D11" s="15">
        <v>460760.41</v>
      </c>
      <c r="E11" s="15"/>
      <c r="F11" s="16">
        <f t="shared" si="0"/>
        <v>46512.940000000177</v>
      </c>
      <c r="G11" s="17" t="s">
        <v>19</v>
      </c>
      <c r="H11" s="18" t="s">
        <v>261</v>
      </c>
      <c r="I11" s="14">
        <v>92021</v>
      </c>
      <c r="J11" s="19" t="s">
        <v>260</v>
      </c>
    </row>
    <row r="12" spans="1:10" x14ac:dyDescent="0.25">
      <c r="A12" s="13" t="s">
        <v>262</v>
      </c>
      <c r="B12" s="14">
        <v>611996</v>
      </c>
      <c r="C12" s="14" t="s">
        <v>206</v>
      </c>
      <c r="D12" s="15">
        <v>40000</v>
      </c>
      <c r="E12" s="15"/>
      <c r="F12" s="16">
        <f t="shared" si="0"/>
        <v>6512.940000000177</v>
      </c>
      <c r="G12" s="17" t="s">
        <v>26</v>
      </c>
      <c r="H12" s="18" t="s">
        <v>263</v>
      </c>
      <c r="I12" s="14"/>
      <c r="J12" s="19"/>
    </row>
    <row r="13" spans="1:10" x14ac:dyDescent="0.25">
      <c r="A13" s="13" t="s">
        <v>262</v>
      </c>
      <c r="B13" s="14">
        <v>274270</v>
      </c>
      <c r="C13" s="14" t="s">
        <v>14</v>
      </c>
      <c r="D13" s="15">
        <v>4332.87</v>
      </c>
      <c r="E13" s="15"/>
      <c r="F13" s="16">
        <f t="shared" si="0"/>
        <v>2180.0700000001771</v>
      </c>
      <c r="G13" s="17" t="s">
        <v>33</v>
      </c>
      <c r="H13" s="17" t="s">
        <v>264</v>
      </c>
      <c r="I13" s="14">
        <v>65999</v>
      </c>
      <c r="J13" s="19" t="s">
        <v>262</v>
      </c>
    </row>
    <row r="14" spans="1:10" x14ac:dyDescent="0.25">
      <c r="A14" s="13"/>
      <c r="B14" s="14"/>
      <c r="C14" s="14"/>
      <c r="D14" s="15"/>
      <c r="E14" s="15"/>
      <c r="F14" s="16"/>
      <c r="G14" s="17"/>
      <c r="H14" s="18"/>
      <c r="I14" s="14"/>
      <c r="J14" s="19"/>
    </row>
    <row r="15" spans="1:10" ht="15.75" thickBot="1" x14ac:dyDescent="0.3">
      <c r="A15" s="88" t="s">
        <v>22</v>
      </c>
      <c r="B15" s="89"/>
      <c r="C15" s="20"/>
      <c r="D15" s="21">
        <f>SUM(D10:D14)</f>
        <v>505093.27999999997</v>
      </c>
      <c r="E15" s="21">
        <f>SUM(E10:E14)</f>
        <v>500000</v>
      </c>
      <c r="F15" s="22">
        <f>F9-D15+E15</f>
        <v>2180.0700000001816</v>
      </c>
      <c r="G15" s="23"/>
      <c r="H15" s="24"/>
      <c r="I15" s="25"/>
      <c r="J15" s="26"/>
    </row>
    <row r="16" spans="1:10" x14ac:dyDescent="0.25">
      <c r="A16" s="27" t="s">
        <v>23</v>
      </c>
      <c r="B16" s="3"/>
      <c r="C16" s="3"/>
      <c r="D16" s="4"/>
      <c r="E16" s="3"/>
      <c r="F16" s="3"/>
      <c r="G16" s="3"/>
      <c r="H16" s="3"/>
      <c r="I16" s="3"/>
      <c r="J16" s="5"/>
    </row>
    <row r="17" spans="1:10" x14ac:dyDescent="0.25">
      <c r="A17" s="27"/>
      <c r="B17" s="3"/>
      <c r="C17" s="3"/>
      <c r="D17" s="4"/>
      <c r="E17" s="3"/>
      <c r="F17" s="3"/>
      <c r="G17" s="3"/>
      <c r="H17" s="3"/>
      <c r="I17" s="3"/>
      <c r="J17" s="5"/>
    </row>
    <row r="18" spans="1:10" x14ac:dyDescent="0.25">
      <c r="A18" s="27"/>
      <c r="B18" s="3"/>
      <c r="C18" s="3"/>
      <c r="D18" s="4"/>
      <c r="E18" s="3"/>
      <c r="F18" s="3"/>
      <c r="G18" s="3"/>
      <c r="H18" s="3"/>
      <c r="I18" s="3"/>
      <c r="J18" s="5"/>
    </row>
    <row r="19" spans="1:10" x14ac:dyDescent="0.25">
      <c r="D19" s="1"/>
      <c r="J19" s="2"/>
    </row>
    <row r="20" spans="1:10" ht="25.5" x14ac:dyDescent="0.25">
      <c r="C20" s="83" t="s">
        <v>0</v>
      </c>
      <c r="D20" s="83"/>
      <c r="E20" s="83"/>
      <c r="F20" s="83"/>
      <c r="G20" s="83"/>
      <c r="H20" s="83"/>
      <c r="I20" s="83"/>
      <c r="J20" s="83"/>
    </row>
    <row r="21" spans="1:10" x14ac:dyDescent="0.25">
      <c r="D21" s="1"/>
      <c r="J21" s="2"/>
    </row>
    <row r="22" spans="1:10" ht="18.75" x14ac:dyDescent="0.3">
      <c r="A22" s="84" t="s">
        <v>265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x14ac:dyDescent="0.25">
      <c r="A23" s="3"/>
      <c r="B23" s="3"/>
      <c r="C23" s="3"/>
      <c r="D23" s="4"/>
      <c r="E23" s="3"/>
      <c r="F23" s="3"/>
      <c r="G23" s="3"/>
      <c r="H23" s="3"/>
      <c r="I23" s="3"/>
      <c r="J23" s="5"/>
    </row>
    <row r="24" spans="1:10" x14ac:dyDescent="0.25">
      <c r="A24" s="90" t="s">
        <v>24</v>
      </c>
      <c r="B24" s="91"/>
      <c r="C24" s="91"/>
      <c r="D24" s="91"/>
      <c r="E24" s="92"/>
      <c r="F24" s="3"/>
      <c r="G24" s="93" t="s">
        <v>25</v>
      </c>
      <c r="H24" s="93"/>
      <c r="I24" s="93"/>
      <c r="J24" s="5"/>
    </row>
    <row r="25" spans="1:10" x14ac:dyDescent="0.25">
      <c r="A25" s="28" t="s">
        <v>26</v>
      </c>
      <c r="B25" s="82"/>
      <c r="C25" s="82"/>
      <c r="D25" s="29"/>
      <c r="E25" s="30">
        <f t="shared" ref="E25:E43" si="1">SUMIF($G$8:$G$14,A25,$D$8:$D$14)</f>
        <v>40000</v>
      </c>
      <c r="F25" s="3"/>
      <c r="G25" s="81" t="s">
        <v>27</v>
      </c>
      <c r="H25" s="82"/>
      <c r="I25" s="31">
        <f>SUMIF($G$8:$G$14,G25,$E$8:$E$14)</f>
        <v>0</v>
      </c>
      <c r="J25" s="5"/>
    </row>
    <row r="26" spans="1:10" x14ac:dyDescent="0.25">
      <c r="A26" s="28" t="s">
        <v>28</v>
      </c>
      <c r="B26" s="82"/>
      <c r="C26" s="82"/>
      <c r="D26" s="29"/>
      <c r="E26" s="30">
        <f t="shared" si="1"/>
        <v>0</v>
      </c>
      <c r="F26" s="3"/>
      <c r="G26" s="81" t="s">
        <v>18</v>
      </c>
      <c r="H26" s="82"/>
      <c r="I26" s="32">
        <f>SUMIF($G$8:$G$14,G26,$E$8:$E$14)</f>
        <v>500000</v>
      </c>
      <c r="J26" s="5"/>
    </row>
    <row r="27" spans="1:10" x14ac:dyDescent="0.25">
      <c r="A27" s="28" t="s">
        <v>20</v>
      </c>
      <c r="B27" s="82"/>
      <c r="C27" s="82"/>
      <c r="D27" s="29"/>
      <c r="E27" s="30">
        <f t="shared" si="1"/>
        <v>0</v>
      </c>
      <c r="F27" s="3"/>
      <c r="G27" s="28" t="s">
        <v>29</v>
      </c>
      <c r="H27" s="82"/>
      <c r="I27" s="32">
        <f>SUMIF($G$8:$G$14,G27,$E$8:$E$14)</f>
        <v>0</v>
      </c>
      <c r="J27" s="5"/>
    </row>
    <row r="28" spans="1:10" x14ac:dyDescent="0.25">
      <c r="A28" s="28" t="s">
        <v>15</v>
      </c>
      <c r="B28" s="82"/>
      <c r="C28" s="82"/>
      <c r="D28" s="29"/>
      <c r="E28" s="30">
        <f t="shared" si="1"/>
        <v>0</v>
      </c>
      <c r="F28" s="3"/>
      <c r="G28" s="28" t="s">
        <v>21</v>
      </c>
      <c r="H28" s="3"/>
      <c r="I28" s="32">
        <f>SUMIF($G$8:$G$14,G28,$E$8:$E$14)</f>
        <v>0</v>
      </c>
      <c r="J28" s="5"/>
    </row>
    <row r="29" spans="1:10" x14ac:dyDescent="0.25">
      <c r="A29" s="28" t="s">
        <v>30</v>
      </c>
      <c r="B29" s="82"/>
      <c r="C29" s="82"/>
      <c r="D29" s="29"/>
      <c r="E29" s="30">
        <f t="shared" si="1"/>
        <v>0</v>
      </c>
      <c r="F29" s="3"/>
      <c r="G29" s="94"/>
      <c r="H29" s="95"/>
      <c r="I29" s="32">
        <f>SUMIF($G$8:$G$14,G29,$E$8:$E$14)</f>
        <v>0</v>
      </c>
      <c r="J29" s="5"/>
    </row>
    <row r="30" spans="1:10" x14ac:dyDescent="0.25">
      <c r="A30" s="28" t="s">
        <v>31</v>
      </c>
      <c r="B30" s="82"/>
      <c r="C30" s="82"/>
      <c r="D30" s="29"/>
      <c r="E30" s="30">
        <f t="shared" si="1"/>
        <v>0</v>
      </c>
      <c r="F30" s="3"/>
      <c r="G30" s="33" t="s">
        <v>32</v>
      </c>
      <c r="H30" s="34"/>
      <c r="I30" s="35">
        <f>SUM(I25:I29)</f>
        <v>500000</v>
      </c>
      <c r="J30" s="5"/>
    </row>
    <row r="31" spans="1:10" x14ac:dyDescent="0.25">
      <c r="A31" s="28" t="s">
        <v>19</v>
      </c>
      <c r="B31" s="82"/>
      <c r="C31" s="82"/>
      <c r="D31" s="29"/>
      <c r="E31" s="30">
        <f t="shared" si="1"/>
        <v>460760.41</v>
      </c>
      <c r="F31" s="3"/>
      <c r="G31" s="36"/>
      <c r="H31" s="37"/>
      <c r="I31" s="38"/>
      <c r="J31" s="5"/>
    </row>
    <row r="32" spans="1:10" x14ac:dyDescent="0.25">
      <c r="A32" s="28" t="s">
        <v>33</v>
      </c>
      <c r="B32" s="82"/>
      <c r="C32" s="82"/>
      <c r="D32" s="29"/>
      <c r="E32" s="30">
        <f t="shared" si="1"/>
        <v>4332.87</v>
      </c>
      <c r="F32" s="3"/>
      <c r="G32" s="39" t="s">
        <v>34</v>
      </c>
      <c r="H32" s="40"/>
      <c r="I32" s="41"/>
      <c r="J32" s="2"/>
    </row>
    <row r="33" spans="1:10" x14ac:dyDescent="0.25">
      <c r="A33" s="28"/>
      <c r="B33" s="82"/>
      <c r="C33" s="82"/>
      <c r="D33" s="29"/>
      <c r="E33" s="30">
        <f t="shared" si="1"/>
        <v>0</v>
      </c>
      <c r="F33" s="3"/>
      <c r="G33" s="81" t="s">
        <v>35</v>
      </c>
      <c r="H33" s="82"/>
      <c r="I33" s="31">
        <f>'[1]CEF Setembro 2021 - 900168'!I41</f>
        <v>70396.959999999948</v>
      </c>
      <c r="J33" s="2"/>
    </row>
    <row r="34" spans="1:10" x14ac:dyDescent="0.25">
      <c r="A34" s="28"/>
      <c r="B34" s="82"/>
      <c r="C34" s="82"/>
      <c r="D34" s="29"/>
      <c r="E34" s="30">
        <f t="shared" si="1"/>
        <v>0</v>
      </c>
      <c r="F34" s="3"/>
      <c r="G34" s="28" t="s">
        <v>26</v>
      </c>
      <c r="H34" s="82"/>
      <c r="I34" s="32">
        <f>SUMIF($G$8:$G$14,G34,$D$8:$D$14)</f>
        <v>40000</v>
      </c>
      <c r="J34" s="2"/>
    </row>
    <row r="35" spans="1:10" x14ac:dyDescent="0.25">
      <c r="A35" s="28"/>
      <c r="B35" s="82"/>
      <c r="C35" s="82"/>
      <c r="D35" s="29"/>
      <c r="E35" s="30">
        <f t="shared" si="1"/>
        <v>0</v>
      </c>
      <c r="F35" s="3"/>
      <c r="G35" s="94" t="s">
        <v>29</v>
      </c>
      <c r="H35" s="95"/>
      <c r="I35" s="32">
        <f>-SUMIF($G$8:$G$14,G35,$E$8:$E$14)</f>
        <v>0</v>
      </c>
      <c r="J35" s="2"/>
    </row>
    <row r="36" spans="1:10" x14ac:dyDescent="0.25">
      <c r="A36" s="28"/>
      <c r="B36" s="82"/>
      <c r="C36" s="82"/>
      <c r="D36" s="29"/>
      <c r="E36" s="30">
        <f t="shared" si="1"/>
        <v>0</v>
      </c>
      <c r="F36" s="3"/>
      <c r="G36" s="81" t="s">
        <v>36</v>
      </c>
      <c r="H36" s="82"/>
      <c r="I36" s="32">
        <v>352.58</v>
      </c>
      <c r="J36" s="2"/>
    </row>
    <row r="37" spans="1:10" x14ac:dyDescent="0.25">
      <c r="A37" s="81"/>
      <c r="B37" s="82"/>
      <c r="C37" s="82"/>
      <c r="D37" s="29"/>
      <c r="E37" s="30">
        <f t="shared" si="1"/>
        <v>0</v>
      </c>
      <c r="F37" s="3"/>
      <c r="G37" s="42"/>
      <c r="H37" s="43"/>
      <c r="I37" s="32"/>
      <c r="J37" s="2"/>
    </row>
    <row r="38" spans="1:10" x14ac:dyDescent="0.25">
      <c r="A38" s="28"/>
      <c r="B38" s="82"/>
      <c r="C38" s="82"/>
      <c r="D38" s="29"/>
      <c r="E38" s="30">
        <f t="shared" si="1"/>
        <v>0</v>
      </c>
      <c r="F38" s="3"/>
      <c r="G38" s="44" t="s">
        <v>37</v>
      </c>
      <c r="H38" s="43"/>
      <c r="I38" s="45">
        <f>SUM(I33:I37)</f>
        <v>110749.53999999995</v>
      </c>
      <c r="J38" s="2"/>
    </row>
    <row r="39" spans="1:10" x14ac:dyDescent="0.25">
      <c r="A39" s="28"/>
      <c r="B39" s="82"/>
      <c r="C39" s="82"/>
      <c r="D39" s="29"/>
      <c r="E39" s="30">
        <f t="shared" si="1"/>
        <v>0</v>
      </c>
      <c r="F39" s="3"/>
      <c r="G39" s="46"/>
      <c r="I39" s="47"/>
      <c r="J39" s="5"/>
    </row>
    <row r="40" spans="1:10" x14ac:dyDescent="0.25">
      <c r="A40" s="28"/>
      <c r="B40" s="82"/>
      <c r="C40" s="82"/>
      <c r="D40" s="29"/>
      <c r="E40" s="30">
        <f t="shared" si="1"/>
        <v>0</v>
      </c>
      <c r="F40" s="3"/>
      <c r="G40" s="39" t="s">
        <v>38</v>
      </c>
      <c r="H40" s="40"/>
      <c r="I40" s="41"/>
      <c r="J40" s="5"/>
    </row>
    <row r="41" spans="1:10" x14ac:dyDescent="0.25">
      <c r="A41" s="28"/>
      <c r="B41" s="82"/>
      <c r="C41" s="82"/>
      <c r="D41" s="29"/>
      <c r="E41" s="30">
        <f t="shared" si="1"/>
        <v>0</v>
      </c>
      <c r="F41" s="3"/>
      <c r="G41" s="81" t="s">
        <v>35</v>
      </c>
      <c r="H41" s="82"/>
      <c r="I41" s="48">
        <f>'[1]CEF Setembro 2021 - 900168'!I48</f>
        <v>0</v>
      </c>
      <c r="J41" s="5"/>
    </row>
    <row r="42" spans="1:10" x14ac:dyDescent="0.25">
      <c r="A42" s="28"/>
      <c r="B42" s="82"/>
      <c r="C42" s="82"/>
      <c r="D42" s="29"/>
      <c r="E42" s="30">
        <f t="shared" si="1"/>
        <v>0</v>
      </c>
      <c r="F42" s="3"/>
      <c r="G42" s="81" t="s">
        <v>39</v>
      </c>
      <c r="H42" s="82"/>
      <c r="I42" s="49">
        <v>500000</v>
      </c>
      <c r="J42" s="5"/>
    </row>
    <row r="43" spans="1:10" x14ac:dyDescent="0.25">
      <c r="A43" s="28"/>
      <c r="B43" s="82"/>
      <c r="C43" s="82"/>
      <c r="D43" s="29"/>
      <c r="E43" s="30">
        <f t="shared" si="1"/>
        <v>0</v>
      </c>
      <c r="F43" s="3"/>
      <c r="G43" s="81" t="s">
        <v>18</v>
      </c>
      <c r="H43" s="82"/>
      <c r="I43" s="32">
        <f>-SUMIF($G$8:$G$14,G43,$E$8:$E$14)</f>
        <v>-500000</v>
      </c>
      <c r="J43" s="5"/>
    </row>
    <row r="44" spans="1:10" x14ac:dyDescent="0.25">
      <c r="A44" s="28"/>
      <c r="B44" s="82"/>
      <c r="C44" s="82"/>
      <c r="D44" s="29"/>
      <c r="E44" s="30"/>
      <c r="F44" s="3"/>
      <c r="G44" s="81"/>
      <c r="H44" s="43"/>
      <c r="I44" s="50"/>
      <c r="J44" s="5"/>
    </row>
    <row r="45" spans="1:10" x14ac:dyDescent="0.25">
      <c r="A45" s="86" t="s">
        <v>32</v>
      </c>
      <c r="B45" s="87"/>
      <c r="C45" s="87"/>
      <c r="D45" s="51"/>
      <c r="E45" s="52">
        <f>SUM(E25:E44)</f>
        <v>505093.27999999997</v>
      </c>
      <c r="F45" s="3"/>
      <c r="G45" s="33" t="s">
        <v>37</v>
      </c>
      <c r="H45" s="43"/>
      <c r="I45" s="45">
        <f>SUM(I41:I44)</f>
        <v>0</v>
      </c>
      <c r="J45" s="5"/>
    </row>
  </sheetData>
  <mergeCells count="12">
    <mergeCell ref="G24:I24"/>
    <mergeCell ref="G29:H29"/>
    <mergeCell ref="G35:H35"/>
    <mergeCell ref="A45:C45"/>
    <mergeCell ref="C2:J2"/>
    <mergeCell ref="A4:J4"/>
    <mergeCell ref="A6:F6"/>
    <mergeCell ref="G6:J6"/>
    <mergeCell ref="A15:B15"/>
    <mergeCell ref="C20:J20"/>
    <mergeCell ref="A22:J22"/>
    <mergeCell ref="A24:E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D60C-A4BB-46E1-9685-B736C09D8E97}">
  <dimension ref="A1:J328"/>
  <sheetViews>
    <sheetView tabSelected="1" workbookViewId="0">
      <selection activeCell="H5" sqref="H5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bestFit="1" customWidth="1"/>
    <col min="10" max="10" width="11.5703125" bestFit="1" customWidth="1"/>
  </cols>
  <sheetData>
    <row r="1" spans="1:10" x14ac:dyDescent="0.25">
      <c r="D1" s="1"/>
      <c r="I1" s="53"/>
      <c r="J1" s="2"/>
    </row>
    <row r="2" spans="1:10" ht="25.5" x14ac:dyDescent="0.25">
      <c r="C2" s="83" t="s">
        <v>0</v>
      </c>
      <c r="D2" s="83"/>
      <c r="E2" s="83"/>
      <c r="F2" s="83"/>
      <c r="G2" s="83"/>
      <c r="H2" s="83"/>
      <c r="I2" s="83"/>
      <c r="J2" s="83"/>
    </row>
    <row r="3" spans="1:10" x14ac:dyDescent="0.25">
      <c r="D3" s="1"/>
      <c r="I3" s="53"/>
      <c r="J3" s="2"/>
    </row>
    <row r="4" spans="1:10" ht="18.75" x14ac:dyDescent="0.3">
      <c r="A4" s="84" t="s">
        <v>266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D5" s="1"/>
      <c r="I5" s="53"/>
      <c r="J5" s="2"/>
    </row>
    <row r="6" spans="1:10" x14ac:dyDescent="0.25">
      <c r="A6" s="85" t="s">
        <v>1</v>
      </c>
      <c r="B6" s="85"/>
      <c r="C6" s="85"/>
      <c r="D6" s="85"/>
      <c r="E6" s="85"/>
      <c r="F6" s="85"/>
      <c r="G6" s="85" t="s">
        <v>2</v>
      </c>
      <c r="H6" s="85"/>
      <c r="I6" s="85"/>
      <c r="J6" s="85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54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96"/>
      <c r="B9" s="55"/>
      <c r="C9" s="14" t="s">
        <v>13</v>
      </c>
      <c r="D9" s="15"/>
      <c r="E9" s="15"/>
      <c r="F9" s="16">
        <f>'[1]CEF Setembro 2021 - 901922'!F263</f>
        <v>2457.0500000014435</v>
      </c>
      <c r="G9" s="17"/>
      <c r="H9" s="18"/>
      <c r="I9" s="55"/>
      <c r="J9" s="97"/>
    </row>
    <row r="10" spans="1:10" x14ac:dyDescent="0.25">
      <c r="A10" s="96" t="s">
        <v>267</v>
      </c>
      <c r="B10" s="55">
        <v>369318</v>
      </c>
      <c r="C10" s="14" t="s">
        <v>14</v>
      </c>
      <c r="D10" s="15">
        <v>10948.99</v>
      </c>
      <c r="E10" s="15"/>
      <c r="F10" s="16">
        <f t="shared" ref="F10:F73" si="0">F9-D10+E10</f>
        <v>-8491.9399999985562</v>
      </c>
      <c r="G10" s="17" t="s">
        <v>268</v>
      </c>
      <c r="H10" s="18" t="s">
        <v>16</v>
      </c>
      <c r="I10" s="55">
        <v>3693180110</v>
      </c>
      <c r="J10" s="97" t="s">
        <v>267</v>
      </c>
    </row>
    <row r="11" spans="1:10" x14ac:dyDescent="0.25">
      <c r="A11" s="96" t="s">
        <v>267</v>
      </c>
      <c r="B11" s="55">
        <v>252970</v>
      </c>
      <c r="C11" s="14" t="s">
        <v>45</v>
      </c>
      <c r="D11" s="15"/>
      <c r="E11" s="15">
        <v>16000</v>
      </c>
      <c r="F11" s="16">
        <f t="shared" si="0"/>
        <v>7508.0600000014438</v>
      </c>
      <c r="G11" s="17" t="s">
        <v>29</v>
      </c>
      <c r="H11" s="18" t="s">
        <v>269</v>
      </c>
      <c r="I11" s="55"/>
      <c r="J11" s="97"/>
    </row>
    <row r="12" spans="1:10" x14ac:dyDescent="0.25">
      <c r="A12" s="96" t="s">
        <v>267</v>
      </c>
      <c r="B12" s="55">
        <v>442215</v>
      </c>
      <c r="C12" s="14" t="s">
        <v>40</v>
      </c>
      <c r="D12" s="15">
        <v>926.31</v>
      </c>
      <c r="E12" s="15"/>
      <c r="F12" s="16">
        <f t="shared" si="0"/>
        <v>6581.7500000014443</v>
      </c>
      <c r="G12" s="17" t="s">
        <v>43</v>
      </c>
      <c r="H12" s="18" t="s">
        <v>139</v>
      </c>
      <c r="I12" s="55">
        <v>298107</v>
      </c>
      <c r="J12" s="97" t="s">
        <v>227</v>
      </c>
    </row>
    <row r="13" spans="1:10" x14ac:dyDescent="0.25">
      <c r="A13" s="96" t="s">
        <v>267</v>
      </c>
      <c r="B13" s="55">
        <v>441617</v>
      </c>
      <c r="C13" s="14" t="s">
        <v>40</v>
      </c>
      <c r="D13" s="15">
        <v>1290</v>
      </c>
      <c r="E13" s="15"/>
      <c r="F13" s="16">
        <f t="shared" si="0"/>
        <v>5291.7500000014443</v>
      </c>
      <c r="G13" s="17" t="s">
        <v>69</v>
      </c>
      <c r="H13" s="18" t="s">
        <v>270</v>
      </c>
      <c r="I13" s="55">
        <v>2204</v>
      </c>
      <c r="J13" s="97" t="s">
        <v>227</v>
      </c>
    </row>
    <row r="14" spans="1:10" x14ac:dyDescent="0.25">
      <c r="A14" s="96" t="s">
        <v>267</v>
      </c>
      <c r="B14" s="55">
        <v>444580</v>
      </c>
      <c r="C14" s="14" t="s">
        <v>40</v>
      </c>
      <c r="D14" s="15">
        <v>1192.99</v>
      </c>
      <c r="E14" s="15"/>
      <c r="F14" s="16">
        <f t="shared" si="0"/>
        <v>4098.7600000014445</v>
      </c>
      <c r="G14" s="17" t="s">
        <v>49</v>
      </c>
      <c r="H14" s="18" t="s">
        <v>50</v>
      </c>
      <c r="I14" s="55">
        <v>853</v>
      </c>
      <c r="J14" s="97" t="s">
        <v>196</v>
      </c>
    </row>
    <row r="15" spans="1:10" x14ac:dyDescent="0.25">
      <c r="A15" s="96" t="s">
        <v>267</v>
      </c>
      <c r="B15" s="55">
        <v>442711</v>
      </c>
      <c r="C15" s="14" t="s">
        <v>40</v>
      </c>
      <c r="D15" s="15">
        <v>395.53</v>
      </c>
      <c r="E15" s="15"/>
      <c r="F15" s="16">
        <f t="shared" si="0"/>
        <v>3703.2300000014448</v>
      </c>
      <c r="G15" s="17" t="s">
        <v>43</v>
      </c>
      <c r="H15" s="18" t="s">
        <v>243</v>
      </c>
      <c r="I15" s="55">
        <v>605883</v>
      </c>
      <c r="J15" s="97" t="s">
        <v>227</v>
      </c>
    </row>
    <row r="16" spans="1:10" x14ac:dyDescent="0.25">
      <c r="A16" s="96" t="s">
        <v>267</v>
      </c>
      <c r="B16" s="55">
        <v>443879</v>
      </c>
      <c r="C16" s="14" t="s">
        <v>40</v>
      </c>
      <c r="D16" s="15">
        <v>106.66</v>
      </c>
      <c r="E16" s="15"/>
      <c r="F16" s="16">
        <f t="shared" si="0"/>
        <v>3596.5700000014449</v>
      </c>
      <c r="G16" s="17" t="s">
        <v>43</v>
      </c>
      <c r="H16" s="18" t="s">
        <v>60</v>
      </c>
      <c r="I16" s="55">
        <v>3072331</v>
      </c>
      <c r="J16" s="97" t="s">
        <v>204</v>
      </c>
    </row>
    <row r="17" spans="1:10" x14ac:dyDescent="0.25">
      <c r="A17" s="96" t="s">
        <v>267</v>
      </c>
      <c r="B17" s="55">
        <v>443287</v>
      </c>
      <c r="C17" s="14" t="s">
        <v>40</v>
      </c>
      <c r="D17" s="15">
        <v>685.34</v>
      </c>
      <c r="E17" s="15"/>
      <c r="F17" s="16">
        <f t="shared" si="0"/>
        <v>2911.2300000014448</v>
      </c>
      <c r="G17" s="17" t="s">
        <v>43</v>
      </c>
      <c r="H17" s="18" t="s">
        <v>51</v>
      </c>
      <c r="I17" s="55">
        <v>681562</v>
      </c>
      <c r="J17" s="97" t="s">
        <v>227</v>
      </c>
    </row>
    <row r="18" spans="1:10" x14ac:dyDescent="0.25">
      <c r="A18" s="96" t="s">
        <v>258</v>
      </c>
      <c r="B18" s="55">
        <v>143376</v>
      </c>
      <c r="C18" s="14" t="s">
        <v>47</v>
      </c>
      <c r="D18" s="15">
        <v>139.5</v>
      </c>
      <c r="E18" s="15"/>
      <c r="F18" s="16">
        <f t="shared" si="0"/>
        <v>2771.7300000014448</v>
      </c>
      <c r="G18" s="17" t="s">
        <v>159</v>
      </c>
      <c r="H18" s="18" t="s">
        <v>162</v>
      </c>
      <c r="I18" s="55">
        <v>73369165</v>
      </c>
      <c r="J18" s="97" t="s">
        <v>258</v>
      </c>
    </row>
    <row r="19" spans="1:10" x14ac:dyDescent="0.25">
      <c r="A19" s="96" t="s">
        <v>258</v>
      </c>
      <c r="B19" s="55">
        <v>621555</v>
      </c>
      <c r="C19" s="14" t="s">
        <v>40</v>
      </c>
      <c r="D19" s="15">
        <v>994.16</v>
      </c>
      <c r="E19" s="15"/>
      <c r="F19" s="16">
        <f t="shared" si="0"/>
        <v>1777.5700000014449</v>
      </c>
      <c r="G19" s="17" t="s">
        <v>49</v>
      </c>
      <c r="H19" s="18" t="s">
        <v>50</v>
      </c>
      <c r="I19" s="55">
        <v>4236</v>
      </c>
      <c r="J19" s="97" t="s">
        <v>197</v>
      </c>
    </row>
    <row r="20" spans="1:10" x14ac:dyDescent="0.25">
      <c r="A20" s="96" t="s">
        <v>258</v>
      </c>
      <c r="B20" s="55">
        <v>619691</v>
      </c>
      <c r="C20" s="14" t="s">
        <v>40</v>
      </c>
      <c r="D20" s="15">
        <v>492.48</v>
      </c>
      <c r="E20" s="15"/>
      <c r="F20" s="16">
        <f t="shared" si="0"/>
        <v>1285.0900000014449</v>
      </c>
      <c r="G20" s="17" t="s">
        <v>43</v>
      </c>
      <c r="H20" s="18" t="s">
        <v>249</v>
      </c>
      <c r="I20" s="55">
        <v>383662</v>
      </c>
      <c r="J20" s="97" t="s">
        <v>199</v>
      </c>
    </row>
    <row r="21" spans="1:10" x14ac:dyDescent="0.25">
      <c r="A21" s="96" t="s">
        <v>258</v>
      </c>
      <c r="B21" s="55">
        <v>446854</v>
      </c>
      <c r="C21" s="14" t="s">
        <v>45</v>
      </c>
      <c r="D21" s="15"/>
      <c r="E21" s="15">
        <v>1000</v>
      </c>
      <c r="F21" s="16">
        <f t="shared" si="0"/>
        <v>2285.0900000014449</v>
      </c>
      <c r="G21" s="17" t="s">
        <v>29</v>
      </c>
      <c r="H21" s="18" t="s">
        <v>269</v>
      </c>
      <c r="I21" s="55"/>
      <c r="J21" s="97"/>
    </row>
    <row r="22" spans="1:10" x14ac:dyDescent="0.25">
      <c r="A22" s="96" t="s">
        <v>258</v>
      </c>
      <c r="B22" s="55">
        <v>143061</v>
      </c>
      <c r="C22" s="14" t="s">
        <v>47</v>
      </c>
      <c r="D22" s="15">
        <v>440</v>
      </c>
      <c r="E22" s="15"/>
      <c r="F22" s="16">
        <f t="shared" si="0"/>
        <v>1845.0900000014449</v>
      </c>
      <c r="G22" s="17" t="s">
        <v>53</v>
      </c>
      <c r="H22" s="18" t="s">
        <v>271</v>
      </c>
      <c r="I22" s="55">
        <v>249</v>
      </c>
      <c r="J22" s="97" t="s">
        <v>199</v>
      </c>
    </row>
    <row r="23" spans="1:10" x14ac:dyDescent="0.25">
      <c r="A23" s="96" t="s">
        <v>258</v>
      </c>
      <c r="B23" s="55">
        <v>144016</v>
      </c>
      <c r="C23" s="14" t="s">
        <v>47</v>
      </c>
      <c r="D23" s="15">
        <v>60</v>
      </c>
      <c r="E23" s="15"/>
      <c r="F23" s="16">
        <f t="shared" si="0"/>
        <v>1785.0900000014449</v>
      </c>
      <c r="G23" s="17" t="s">
        <v>247</v>
      </c>
      <c r="H23" s="18" t="s">
        <v>272</v>
      </c>
      <c r="I23" s="55">
        <v>5541</v>
      </c>
      <c r="J23" s="97" t="s">
        <v>196</v>
      </c>
    </row>
    <row r="24" spans="1:10" x14ac:dyDescent="0.25">
      <c r="A24" s="96" t="s">
        <v>258</v>
      </c>
      <c r="B24" s="55">
        <v>620747</v>
      </c>
      <c r="C24" s="14" t="s">
        <v>40</v>
      </c>
      <c r="D24" s="15">
        <v>540</v>
      </c>
      <c r="E24" s="15"/>
      <c r="F24" s="16">
        <f t="shared" si="0"/>
        <v>1245.0900000014449</v>
      </c>
      <c r="G24" s="17" t="s">
        <v>104</v>
      </c>
      <c r="H24" s="18" t="s">
        <v>273</v>
      </c>
      <c r="I24" s="55">
        <v>144746</v>
      </c>
      <c r="J24" s="97" t="s">
        <v>196</v>
      </c>
    </row>
    <row r="25" spans="1:10" x14ac:dyDescent="0.25">
      <c r="A25" s="96" t="s">
        <v>274</v>
      </c>
      <c r="B25" s="55">
        <v>549451</v>
      </c>
      <c r="C25" s="14" t="s">
        <v>40</v>
      </c>
      <c r="D25" s="15">
        <v>1761.3</v>
      </c>
      <c r="E25" s="15"/>
      <c r="F25" s="16">
        <f t="shared" si="0"/>
        <v>-516.20999999855508</v>
      </c>
      <c r="G25" s="17" t="s">
        <v>183</v>
      </c>
      <c r="H25" s="18" t="s">
        <v>209</v>
      </c>
      <c r="I25" s="55">
        <v>49486</v>
      </c>
      <c r="J25" s="97" t="s">
        <v>207</v>
      </c>
    </row>
    <row r="26" spans="1:10" x14ac:dyDescent="0.25">
      <c r="A26" s="96" t="s">
        <v>274</v>
      </c>
      <c r="B26" s="55">
        <v>549966</v>
      </c>
      <c r="C26" s="14" t="s">
        <v>40</v>
      </c>
      <c r="D26" s="15">
        <v>52449.9</v>
      </c>
      <c r="E26" s="15"/>
      <c r="F26" s="16">
        <f t="shared" si="0"/>
        <v>-52966.10999999856</v>
      </c>
      <c r="G26" s="17" t="s">
        <v>41</v>
      </c>
      <c r="H26" s="18" t="s">
        <v>42</v>
      </c>
      <c r="I26" s="55">
        <v>33341936</v>
      </c>
      <c r="J26" s="97" t="s">
        <v>274</v>
      </c>
    </row>
    <row r="27" spans="1:10" x14ac:dyDescent="0.25">
      <c r="A27" s="96" t="s">
        <v>274</v>
      </c>
      <c r="B27" s="55">
        <v>300053</v>
      </c>
      <c r="C27" s="14" t="s">
        <v>135</v>
      </c>
      <c r="D27" s="15">
        <v>280</v>
      </c>
      <c r="E27" s="15"/>
      <c r="F27" s="16">
        <f t="shared" si="0"/>
        <v>-53246.10999999856</v>
      </c>
      <c r="G27" s="17" t="s">
        <v>136</v>
      </c>
      <c r="H27" s="18" t="s">
        <v>205</v>
      </c>
      <c r="I27" s="55">
        <v>28810</v>
      </c>
      <c r="J27" s="97" t="s">
        <v>228</v>
      </c>
    </row>
    <row r="28" spans="1:10" x14ac:dyDescent="0.25">
      <c r="A28" s="96" t="s">
        <v>274</v>
      </c>
      <c r="B28" s="55">
        <v>274257</v>
      </c>
      <c r="C28" s="14" t="s">
        <v>206</v>
      </c>
      <c r="D28" s="15">
        <v>615000</v>
      </c>
      <c r="E28" s="15"/>
      <c r="F28" s="16">
        <f t="shared" si="0"/>
        <v>-668246.10999999859</v>
      </c>
      <c r="G28" s="17" t="s">
        <v>68</v>
      </c>
      <c r="H28" s="18" t="s">
        <v>269</v>
      </c>
      <c r="I28" s="55"/>
      <c r="J28" s="97"/>
    </row>
    <row r="29" spans="1:10" x14ac:dyDescent="0.25">
      <c r="A29" s="96" t="s">
        <v>274</v>
      </c>
      <c r="B29" s="55">
        <v>1</v>
      </c>
      <c r="C29" s="14" t="s">
        <v>57</v>
      </c>
      <c r="D29" s="15"/>
      <c r="E29" s="15">
        <v>670000</v>
      </c>
      <c r="F29" s="16">
        <f t="shared" si="0"/>
        <v>1753.890000001411</v>
      </c>
      <c r="G29" s="17" t="s">
        <v>58</v>
      </c>
      <c r="H29" s="18" t="s">
        <v>256</v>
      </c>
      <c r="I29" s="55"/>
      <c r="J29" s="97"/>
    </row>
    <row r="30" spans="1:10" x14ac:dyDescent="0.25">
      <c r="A30" s="96" t="s">
        <v>260</v>
      </c>
      <c r="B30" s="55">
        <v>228568</v>
      </c>
      <c r="C30" s="14" t="s">
        <v>45</v>
      </c>
      <c r="D30" s="15"/>
      <c r="E30" s="15">
        <v>3000</v>
      </c>
      <c r="F30" s="16">
        <f t="shared" si="0"/>
        <v>4753.890000001411</v>
      </c>
      <c r="G30" s="17" t="s">
        <v>29</v>
      </c>
      <c r="H30" s="18" t="s">
        <v>269</v>
      </c>
      <c r="I30" s="55"/>
      <c r="J30" s="97"/>
    </row>
    <row r="31" spans="1:10" x14ac:dyDescent="0.25">
      <c r="A31" s="96" t="s">
        <v>260</v>
      </c>
      <c r="B31" s="55">
        <v>61431</v>
      </c>
      <c r="C31" s="14" t="s">
        <v>17</v>
      </c>
      <c r="D31" s="15"/>
      <c r="E31" s="15">
        <v>2345.5</v>
      </c>
      <c r="F31" s="16">
        <f t="shared" si="0"/>
        <v>7099.390000001411</v>
      </c>
      <c r="G31" s="17" t="s">
        <v>21</v>
      </c>
      <c r="H31" s="18" t="s">
        <v>275</v>
      </c>
      <c r="I31" s="55"/>
      <c r="J31" s="97"/>
    </row>
    <row r="32" spans="1:10" x14ac:dyDescent="0.25">
      <c r="A32" s="96" t="s">
        <v>260</v>
      </c>
      <c r="B32" s="55">
        <v>61433</v>
      </c>
      <c r="C32" s="14" t="s">
        <v>17</v>
      </c>
      <c r="D32" s="15"/>
      <c r="E32" s="15">
        <v>13277.39</v>
      </c>
      <c r="F32" s="16">
        <f t="shared" si="0"/>
        <v>20376.78000000141</v>
      </c>
      <c r="G32" s="17" t="s">
        <v>21</v>
      </c>
      <c r="H32" s="18" t="s">
        <v>275</v>
      </c>
      <c r="I32" s="55"/>
      <c r="J32" s="97"/>
    </row>
    <row r="33" spans="1:10" x14ac:dyDescent="0.25">
      <c r="A33" s="96" t="s">
        <v>260</v>
      </c>
      <c r="B33" s="55">
        <v>511197</v>
      </c>
      <c r="C33" s="14" t="s">
        <v>40</v>
      </c>
      <c r="D33" s="15">
        <v>727</v>
      </c>
      <c r="E33" s="15"/>
      <c r="F33" s="16">
        <f t="shared" si="0"/>
        <v>19649.78000000141</v>
      </c>
      <c r="G33" s="17" t="s">
        <v>43</v>
      </c>
      <c r="H33" s="18" t="s">
        <v>190</v>
      </c>
      <c r="I33" s="55">
        <v>2281039</v>
      </c>
      <c r="J33" s="97" t="s">
        <v>224</v>
      </c>
    </row>
    <row r="34" spans="1:10" x14ac:dyDescent="0.25">
      <c r="A34" s="96" t="s">
        <v>260</v>
      </c>
      <c r="B34" s="55">
        <v>512484</v>
      </c>
      <c r="C34" s="14" t="s">
        <v>40</v>
      </c>
      <c r="D34" s="15">
        <v>1180.57</v>
      </c>
      <c r="E34" s="15"/>
      <c r="F34" s="16">
        <f t="shared" si="0"/>
        <v>18469.210000001411</v>
      </c>
      <c r="G34" s="17" t="s">
        <v>49</v>
      </c>
      <c r="H34" s="18" t="s">
        <v>50</v>
      </c>
      <c r="I34" s="55">
        <v>865</v>
      </c>
      <c r="J34" s="97" t="s">
        <v>198</v>
      </c>
    </row>
    <row r="35" spans="1:10" x14ac:dyDescent="0.25">
      <c r="A35" s="96" t="s">
        <v>260</v>
      </c>
      <c r="B35" s="55">
        <v>511922</v>
      </c>
      <c r="C35" s="14" t="s">
        <v>40</v>
      </c>
      <c r="D35" s="15">
        <v>255.2</v>
      </c>
      <c r="E35" s="15"/>
      <c r="F35" s="16">
        <f t="shared" si="0"/>
        <v>18214.01000000141</v>
      </c>
      <c r="G35" s="17" t="s">
        <v>61</v>
      </c>
      <c r="H35" s="18" t="s">
        <v>191</v>
      </c>
      <c r="I35" s="55">
        <v>7345</v>
      </c>
      <c r="J35" s="97" t="s">
        <v>197</v>
      </c>
    </row>
    <row r="36" spans="1:10" x14ac:dyDescent="0.25">
      <c r="A36" s="96" t="s">
        <v>260</v>
      </c>
      <c r="B36" s="55">
        <v>510754</v>
      </c>
      <c r="C36" s="14" t="s">
        <v>40</v>
      </c>
      <c r="D36" s="15">
        <v>425.6</v>
      </c>
      <c r="E36" s="15"/>
      <c r="F36" s="16">
        <f t="shared" si="0"/>
        <v>17788.410000001411</v>
      </c>
      <c r="G36" s="17" t="s">
        <v>43</v>
      </c>
      <c r="H36" s="18" t="s">
        <v>190</v>
      </c>
      <c r="I36" s="55">
        <v>930148</v>
      </c>
      <c r="J36" s="97" t="s">
        <v>224</v>
      </c>
    </row>
    <row r="37" spans="1:10" x14ac:dyDescent="0.25">
      <c r="A37" s="96" t="s">
        <v>260</v>
      </c>
      <c r="B37" s="55">
        <v>61505</v>
      </c>
      <c r="C37" s="14" t="s">
        <v>66</v>
      </c>
      <c r="D37" s="15">
        <v>646.92999999999995</v>
      </c>
      <c r="E37" s="15"/>
      <c r="F37" s="16">
        <f t="shared" si="0"/>
        <v>17141.480000001411</v>
      </c>
      <c r="G37" s="17" t="s">
        <v>31</v>
      </c>
      <c r="H37" s="18" t="s">
        <v>67</v>
      </c>
      <c r="I37" s="98">
        <v>44440</v>
      </c>
      <c r="J37" s="97" t="s">
        <v>274</v>
      </c>
    </row>
    <row r="38" spans="1:10" x14ac:dyDescent="0.25">
      <c r="A38" s="96" t="s">
        <v>276</v>
      </c>
      <c r="B38" s="55">
        <v>207059</v>
      </c>
      <c r="C38" s="14" t="s">
        <v>45</v>
      </c>
      <c r="D38" s="15"/>
      <c r="E38" s="15">
        <v>36000</v>
      </c>
      <c r="F38" s="16">
        <f t="shared" si="0"/>
        <v>53141.480000001407</v>
      </c>
      <c r="G38" s="17" t="s">
        <v>29</v>
      </c>
      <c r="H38" s="18" t="s">
        <v>269</v>
      </c>
      <c r="I38" s="55"/>
      <c r="J38" s="97"/>
    </row>
    <row r="39" spans="1:10" x14ac:dyDescent="0.25">
      <c r="A39" s="96" t="s">
        <v>276</v>
      </c>
      <c r="B39" s="55">
        <v>441948</v>
      </c>
      <c r="C39" s="14" t="s">
        <v>40</v>
      </c>
      <c r="D39" s="15">
        <v>478.51</v>
      </c>
      <c r="E39" s="15"/>
      <c r="F39" s="16">
        <f t="shared" si="0"/>
        <v>52662.970000001405</v>
      </c>
      <c r="G39" s="17" t="s">
        <v>43</v>
      </c>
      <c r="H39" s="18" t="s">
        <v>243</v>
      </c>
      <c r="I39" s="55">
        <v>607398</v>
      </c>
      <c r="J39" s="97" t="s">
        <v>199</v>
      </c>
    </row>
    <row r="40" spans="1:10" x14ac:dyDescent="0.25">
      <c r="A40" s="96" t="s">
        <v>276</v>
      </c>
      <c r="B40" s="55">
        <v>511440</v>
      </c>
      <c r="C40" s="14" t="s">
        <v>62</v>
      </c>
      <c r="D40" s="15">
        <v>48027.040000000001</v>
      </c>
      <c r="E40" s="15"/>
      <c r="F40" s="16">
        <f t="shared" si="0"/>
        <v>4635.9300000014046</v>
      </c>
      <c r="G40" s="17" t="s">
        <v>30</v>
      </c>
      <c r="H40" s="18" t="s">
        <v>63</v>
      </c>
      <c r="I40" s="98">
        <v>44440</v>
      </c>
      <c r="J40" s="97" t="s">
        <v>274</v>
      </c>
    </row>
    <row r="41" spans="1:10" x14ac:dyDescent="0.25">
      <c r="A41" s="96" t="s">
        <v>276</v>
      </c>
      <c r="B41" s="55">
        <v>443002</v>
      </c>
      <c r="C41" s="14" t="s">
        <v>40</v>
      </c>
      <c r="D41" s="15">
        <v>1500</v>
      </c>
      <c r="E41" s="15"/>
      <c r="F41" s="16">
        <f t="shared" si="0"/>
        <v>3135.9300000014046</v>
      </c>
      <c r="G41" s="17" t="s">
        <v>48</v>
      </c>
      <c r="H41" s="18" t="s">
        <v>50</v>
      </c>
      <c r="I41" s="55">
        <v>228258</v>
      </c>
      <c r="J41" s="97" t="s">
        <v>212</v>
      </c>
    </row>
    <row r="42" spans="1:10" x14ac:dyDescent="0.25">
      <c r="A42" s="96" t="s">
        <v>276</v>
      </c>
      <c r="B42" s="55">
        <v>444836</v>
      </c>
      <c r="C42" s="14" t="s">
        <v>40</v>
      </c>
      <c r="D42" s="15">
        <v>844.8</v>
      </c>
      <c r="E42" s="15"/>
      <c r="F42" s="16">
        <f t="shared" si="0"/>
        <v>2291.1300000014044</v>
      </c>
      <c r="G42" s="17" t="s">
        <v>43</v>
      </c>
      <c r="H42" s="18" t="s">
        <v>46</v>
      </c>
      <c r="I42" s="55">
        <v>538193</v>
      </c>
      <c r="J42" s="97" t="s">
        <v>212</v>
      </c>
    </row>
    <row r="43" spans="1:10" x14ac:dyDescent="0.25">
      <c r="A43" s="96" t="s">
        <v>276</v>
      </c>
      <c r="B43" s="55">
        <v>441449</v>
      </c>
      <c r="C43" s="14" t="s">
        <v>40</v>
      </c>
      <c r="D43" s="15">
        <v>1295.3499999999999</v>
      </c>
      <c r="E43" s="15"/>
      <c r="F43" s="16">
        <f t="shared" si="0"/>
        <v>995.78000000140446</v>
      </c>
      <c r="G43" s="17" t="s">
        <v>43</v>
      </c>
      <c r="H43" s="18" t="s">
        <v>44</v>
      </c>
      <c r="I43" s="55">
        <v>69142</v>
      </c>
      <c r="J43" s="97" t="s">
        <v>224</v>
      </c>
    </row>
    <row r="44" spans="1:10" x14ac:dyDescent="0.25">
      <c r="A44" s="96" t="s">
        <v>277</v>
      </c>
      <c r="B44" s="55">
        <v>505712</v>
      </c>
      <c r="C44" s="14" t="s">
        <v>40</v>
      </c>
      <c r="D44" s="15">
        <v>926.3</v>
      </c>
      <c r="E44" s="15"/>
      <c r="F44" s="16">
        <f t="shared" si="0"/>
        <v>69.480000001404505</v>
      </c>
      <c r="G44" s="17" t="s">
        <v>43</v>
      </c>
      <c r="H44" s="18" t="s">
        <v>139</v>
      </c>
      <c r="I44" s="55">
        <v>298107</v>
      </c>
      <c r="J44" s="97" t="s">
        <v>227</v>
      </c>
    </row>
    <row r="45" spans="1:10" x14ac:dyDescent="0.25">
      <c r="A45" s="96" t="s">
        <v>277</v>
      </c>
      <c r="B45" s="55">
        <v>516470</v>
      </c>
      <c r="C45" s="14" t="s">
        <v>40</v>
      </c>
      <c r="D45" s="15">
        <v>720</v>
      </c>
      <c r="E45" s="15"/>
      <c r="F45" s="16">
        <f t="shared" si="0"/>
        <v>-650.51999999859549</v>
      </c>
      <c r="G45" s="17" t="s">
        <v>43</v>
      </c>
      <c r="H45" s="18" t="s">
        <v>244</v>
      </c>
      <c r="I45" s="55">
        <v>13350</v>
      </c>
      <c r="J45" s="97" t="s">
        <v>227</v>
      </c>
    </row>
    <row r="46" spans="1:10" x14ac:dyDescent="0.25">
      <c r="A46" s="96" t="s">
        <v>277</v>
      </c>
      <c r="B46" s="55">
        <v>513476</v>
      </c>
      <c r="C46" s="14" t="s">
        <v>40</v>
      </c>
      <c r="D46" s="15">
        <v>11139.15</v>
      </c>
      <c r="E46" s="15"/>
      <c r="F46" s="16">
        <f t="shared" si="0"/>
        <v>-11789.669999998596</v>
      </c>
      <c r="G46" s="17" t="s">
        <v>70</v>
      </c>
      <c r="H46" s="18" t="s">
        <v>71</v>
      </c>
      <c r="I46" s="55">
        <v>17126</v>
      </c>
      <c r="J46" s="97" t="s">
        <v>212</v>
      </c>
    </row>
    <row r="47" spans="1:10" x14ac:dyDescent="0.25">
      <c r="A47" s="96" t="s">
        <v>277</v>
      </c>
      <c r="B47" s="55">
        <v>512887</v>
      </c>
      <c r="C47" s="14" t="s">
        <v>40</v>
      </c>
      <c r="D47" s="15">
        <v>560</v>
      </c>
      <c r="E47" s="15"/>
      <c r="F47" s="16">
        <f t="shared" si="0"/>
        <v>-12349.669999998596</v>
      </c>
      <c r="G47" s="17" t="s">
        <v>84</v>
      </c>
      <c r="H47" s="18" t="s">
        <v>85</v>
      </c>
      <c r="I47" s="55">
        <v>6889</v>
      </c>
      <c r="J47" s="97" t="s">
        <v>197</v>
      </c>
    </row>
    <row r="48" spans="1:10" x14ac:dyDescent="0.25">
      <c r="A48" s="96" t="s">
        <v>277</v>
      </c>
      <c r="B48" s="55">
        <v>351051</v>
      </c>
      <c r="C48" s="14" t="s">
        <v>45</v>
      </c>
      <c r="D48" s="15"/>
      <c r="E48" s="15">
        <v>16000</v>
      </c>
      <c r="F48" s="16">
        <f t="shared" si="0"/>
        <v>3650.3300000014042</v>
      </c>
      <c r="G48" s="17" t="s">
        <v>29</v>
      </c>
      <c r="H48" s="18" t="s">
        <v>269</v>
      </c>
      <c r="I48" s="55"/>
      <c r="J48" s="97"/>
    </row>
    <row r="49" spans="1:10" x14ac:dyDescent="0.25">
      <c r="A49" s="96" t="s">
        <v>277</v>
      </c>
      <c r="B49" s="55">
        <v>514685</v>
      </c>
      <c r="C49" s="14" t="s">
        <v>40</v>
      </c>
      <c r="D49" s="15">
        <v>485.28</v>
      </c>
      <c r="E49" s="15"/>
      <c r="F49" s="16">
        <f t="shared" si="0"/>
        <v>3165.0500000014044</v>
      </c>
      <c r="G49" s="17" t="s">
        <v>43</v>
      </c>
      <c r="H49" s="18" t="s">
        <v>249</v>
      </c>
      <c r="I49" s="55">
        <v>384189</v>
      </c>
      <c r="J49" s="97" t="s">
        <v>198</v>
      </c>
    </row>
    <row r="50" spans="1:10" x14ac:dyDescent="0.25">
      <c r="A50" s="96" t="s">
        <v>277</v>
      </c>
      <c r="B50" s="55">
        <v>515884</v>
      </c>
      <c r="C50" s="14" t="s">
        <v>40</v>
      </c>
      <c r="D50" s="15">
        <v>101.91</v>
      </c>
      <c r="E50" s="15"/>
      <c r="F50" s="16">
        <f t="shared" si="0"/>
        <v>3063.1400000014046</v>
      </c>
      <c r="G50" s="17" t="s">
        <v>43</v>
      </c>
      <c r="H50" s="18" t="s">
        <v>249</v>
      </c>
      <c r="I50" s="55">
        <v>384202</v>
      </c>
      <c r="J50" s="97" t="s">
        <v>198</v>
      </c>
    </row>
    <row r="51" spans="1:10" x14ac:dyDescent="0.25">
      <c r="A51" s="96" t="s">
        <v>277</v>
      </c>
      <c r="B51" s="55">
        <v>514053</v>
      </c>
      <c r="C51" s="14" t="s">
        <v>40</v>
      </c>
      <c r="D51" s="15">
        <v>1093.58</v>
      </c>
      <c r="E51" s="15"/>
      <c r="F51" s="16">
        <f t="shared" si="0"/>
        <v>1969.5600000014047</v>
      </c>
      <c r="G51" s="17" t="s">
        <v>49</v>
      </c>
      <c r="H51" s="18" t="s">
        <v>50</v>
      </c>
      <c r="I51" s="55">
        <v>879</v>
      </c>
      <c r="J51" s="97" t="s">
        <v>213</v>
      </c>
    </row>
    <row r="52" spans="1:10" x14ac:dyDescent="0.25">
      <c r="A52" s="96" t="s">
        <v>277</v>
      </c>
      <c r="B52" s="55">
        <v>512155</v>
      </c>
      <c r="C52" s="14" t="s">
        <v>40</v>
      </c>
      <c r="D52" s="15">
        <v>395.53</v>
      </c>
      <c r="E52" s="15"/>
      <c r="F52" s="16">
        <f t="shared" si="0"/>
        <v>1574.0300000014047</v>
      </c>
      <c r="G52" s="17" t="s">
        <v>43</v>
      </c>
      <c r="H52" s="18" t="s">
        <v>243</v>
      </c>
      <c r="I52" s="55">
        <v>605883</v>
      </c>
      <c r="J52" s="97" t="s">
        <v>227</v>
      </c>
    </row>
    <row r="53" spans="1:10" x14ac:dyDescent="0.25">
      <c r="A53" s="96" t="s">
        <v>278</v>
      </c>
      <c r="B53" s="55">
        <v>229047</v>
      </c>
      <c r="C53" s="14" t="s">
        <v>45</v>
      </c>
      <c r="D53" s="15"/>
      <c r="E53" s="15">
        <v>320000</v>
      </c>
      <c r="F53" s="16">
        <f t="shared" si="0"/>
        <v>321574.03000000142</v>
      </c>
      <c r="G53" s="17" t="s">
        <v>29</v>
      </c>
      <c r="H53" s="18"/>
      <c r="I53" s="55"/>
      <c r="J53" s="97"/>
    </row>
    <row r="54" spans="1:10" x14ac:dyDescent="0.25">
      <c r="A54" s="96" t="s">
        <v>278</v>
      </c>
      <c r="B54" s="55">
        <v>648722</v>
      </c>
      <c r="C54" s="14" t="s">
        <v>40</v>
      </c>
      <c r="D54" s="15">
        <v>449.9</v>
      </c>
      <c r="E54" s="15"/>
      <c r="F54" s="16">
        <f t="shared" si="0"/>
        <v>321124.1300000014</v>
      </c>
      <c r="G54" s="17" t="s">
        <v>165</v>
      </c>
      <c r="H54" s="18" t="s">
        <v>279</v>
      </c>
      <c r="I54" s="55">
        <v>6516</v>
      </c>
      <c r="J54" s="97" t="s">
        <v>201</v>
      </c>
    </row>
    <row r="55" spans="1:10" x14ac:dyDescent="0.25">
      <c r="A55" s="96" t="s">
        <v>278</v>
      </c>
      <c r="B55" s="55">
        <v>643861</v>
      </c>
      <c r="C55" s="14" t="s">
        <v>40</v>
      </c>
      <c r="D55" s="15">
        <v>636</v>
      </c>
      <c r="E55" s="15"/>
      <c r="F55" s="16">
        <f t="shared" si="0"/>
        <v>320488.1300000014</v>
      </c>
      <c r="G55" s="17" t="s">
        <v>43</v>
      </c>
      <c r="H55" s="18" t="s">
        <v>82</v>
      </c>
      <c r="I55" s="55">
        <v>814745</v>
      </c>
      <c r="J55" s="97" t="s">
        <v>212</v>
      </c>
    </row>
    <row r="56" spans="1:10" x14ac:dyDescent="0.25">
      <c r="A56" s="96" t="s">
        <v>278</v>
      </c>
      <c r="B56" s="55">
        <v>646414</v>
      </c>
      <c r="C56" s="14" t="s">
        <v>40</v>
      </c>
      <c r="D56" s="15">
        <v>328.33</v>
      </c>
      <c r="E56" s="15"/>
      <c r="F56" s="16">
        <f t="shared" si="0"/>
        <v>320159.80000000139</v>
      </c>
      <c r="G56" s="17" t="s">
        <v>43</v>
      </c>
      <c r="H56" s="18" t="s">
        <v>56</v>
      </c>
      <c r="I56" s="55">
        <v>54754</v>
      </c>
      <c r="J56" s="97" t="s">
        <v>227</v>
      </c>
    </row>
    <row r="57" spans="1:10" x14ac:dyDescent="0.25">
      <c r="A57" s="96" t="s">
        <v>278</v>
      </c>
      <c r="B57" s="55">
        <v>471752</v>
      </c>
      <c r="C57" s="14" t="s">
        <v>40</v>
      </c>
      <c r="D57" s="15">
        <v>1265</v>
      </c>
      <c r="E57" s="15"/>
      <c r="F57" s="16">
        <f t="shared" si="0"/>
        <v>318894.80000000139</v>
      </c>
      <c r="G57" s="17" t="s">
        <v>55</v>
      </c>
      <c r="H57" s="18" t="s">
        <v>235</v>
      </c>
      <c r="I57" s="55">
        <v>10</v>
      </c>
      <c r="J57" s="97" t="s">
        <v>276</v>
      </c>
    </row>
    <row r="58" spans="1:10" x14ac:dyDescent="0.25">
      <c r="A58" s="96" t="s">
        <v>278</v>
      </c>
      <c r="B58" s="55">
        <v>135468</v>
      </c>
      <c r="C58" s="14" t="s">
        <v>47</v>
      </c>
      <c r="D58" s="15">
        <v>2246.33</v>
      </c>
      <c r="E58" s="15"/>
      <c r="F58" s="16">
        <f t="shared" si="0"/>
        <v>316648.47000000137</v>
      </c>
      <c r="G58" s="17" t="s">
        <v>55</v>
      </c>
      <c r="H58" s="18" t="s">
        <v>86</v>
      </c>
      <c r="I58" s="55">
        <v>157</v>
      </c>
      <c r="J58" s="97" t="s">
        <v>276</v>
      </c>
    </row>
    <row r="59" spans="1:10" x14ac:dyDescent="0.25">
      <c r="A59" s="96" t="s">
        <v>278</v>
      </c>
      <c r="B59" s="55">
        <v>137797</v>
      </c>
      <c r="C59" s="14" t="s">
        <v>47</v>
      </c>
      <c r="D59" s="15">
        <v>8049.81</v>
      </c>
      <c r="E59" s="15"/>
      <c r="F59" s="16">
        <f t="shared" si="0"/>
        <v>308598.66000000137</v>
      </c>
      <c r="G59" s="17" t="s">
        <v>55</v>
      </c>
      <c r="H59" s="18" t="s">
        <v>240</v>
      </c>
      <c r="I59" s="55">
        <v>6</v>
      </c>
      <c r="J59" s="97" t="s">
        <v>276</v>
      </c>
    </row>
    <row r="60" spans="1:10" x14ac:dyDescent="0.25">
      <c r="A60" s="96" t="s">
        <v>278</v>
      </c>
      <c r="B60" s="55">
        <v>132969</v>
      </c>
      <c r="C60" s="14" t="s">
        <v>280</v>
      </c>
      <c r="D60" s="15">
        <v>2705.83</v>
      </c>
      <c r="E60" s="15"/>
      <c r="F60" s="16">
        <f t="shared" si="0"/>
        <v>305892.83000000136</v>
      </c>
      <c r="G60" s="17" t="s">
        <v>55</v>
      </c>
      <c r="H60" s="18" t="s">
        <v>91</v>
      </c>
      <c r="I60" s="55">
        <v>137</v>
      </c>
      <c r="J60" s="97" t="s">
        <v>276</v>
      </c>
    </row>
    <row r="61" spans="1:10" x14ac:dyDescent="0.25">
      <c r="A61" s="96" t="s">
        <v>278</v>
      </c>
      <c r="B61" s="55">
        <v>646915</v>
      </c>
      <c r="C61" s="14" t="s">
        <v>40</v>
      </c>
      <c r="D61" s="15">
        <v>1433.91</v>
      </c>
      <c r="E61" s="15"/>
      <c r="F61" s="16">
        <f t="shared" si="0"/>
        <v>304458.92000000138</v>
      </c>
      <c r="G61" s="17" t="s">
        <v>43</v>
      </c>
      <c r="H61" s="18" t="s">
        <v>56</v>
      </c>
      <c r="I61" s="55">
        <v>1479196</v>
      </c>
      <c r="J61" s="97" t="s">
        <v>227</v>
      </c>
    </row>
    <row r="62" spans="1:10" x14ac:dyDescent="0.25">
      <c r="A62" s="96" t="s">
        <v>278</v>
      </c>
      <c r="B62" s="55">
        <v>138435</v>
      </c>
      <c r="C62" s="14" t="s">
        <v>47</v>
      </c>
      <c r="D62" s="15">
        <v>8684.92</v>
      </c>
      <c r="E62" s="15"/>
      <c r="F62" s="16">
        <f t="shared" si="0"/>
        <v>295774.0000000014</v>
      </c>
      <c r="G62" s="17" t="s">
        <v>55</v>
      </c>
      <c r="H62" s="18" t="s">
        <v>92</v>
      </c>
      <c r="I62" s="55">
        <v>410</v>
      </c>
      <c r="J62" s="97" t="s">
        <v>277</v>
      </c>
    </row>
    <row r="63" spans="1:10" x14ac:dyDescent="0.25">
      <c r="A63" s="96" t="s">
        <v>278</v>
      </c>
      <c r="B63" s="55">
        <v>134330</v>
      </c>
      <c r="C63" s="14" t="s">
        <v>47</v>
      </c>
      <c r="D63" s="15">
        <v>578.33000000000004</v>
      </c>
      <c r="E63" s="15"/>
      <c r="F63" s="16">
        <f t="shared" si="0"/>
        <v>295195.67000000138</v>
      </c>
      <c r="G63" s="17" t="s">
        <v>55</v>
      </c>
      <c r="H63" s="18" t="s">
        <v>101</v>
      </c>
      <c r="I63" s="55">
        <v>26</v>
      </c>
      <c r="J63" s="97" t="s">
        <v>276</v>
      </c>
    </row>
    <row r="64" spans="1:10" x14ac:dyDescent="0.25">
      <c r="A64" s="96" t="s">
        <v>278</v>
      </c>
      <c r="B64" s="55">
        <v>134950</v>
      </c>
      <c r="C64" s="14" t="s">
        <v>47</v>
      </c>
      <c r="D64" s="15">
        <v>521.66999999999996</v>
      </c>
      <c r="E64" s="15"/>
      <c r="F64" s="16">
        <f t="shared" si="0"/>
        <v>294674.0000000014</v>
      </c>
      <c r="G64" s="17" t="s">
        <v>55</v>
      </c>
      <c r="H64" s="18" t="s">
        <v>281</v>
      </c>
      <c r="I64" s="55">
        <v>5</v>
      </c>
      <c r="J64" s="97" t="s">
        <v>276</v>
      </c>
    </row>
    <row r="65" spans="1:10" x14ac:dyDescent="0.25">
      <c r="A65" s="96" t="s">
        <v>278</v>
      </c>
      <c r="B65" s="55">
        <v>138712</v>
      </c>
      <c r="C65" s="14" t="s">
        <v>47</v>
      </c>
      <c r="D65" s="15">
        <v>2436.67</v>
      </c>
      <c r="E65" s="15"/>
      <c r="F65" s="16">
        <f t="shared" si="0"/>
        <v>292237.33000000141</v>
      </c>
      <c r="G65" s="17" t="s">
        <v>55</v>
      </c>
      <c r="H65" s="18" t="s">
        <v>87</v>
      </c>
      <c r="I65" s="55">
        <v>34</v>
      </c>
      <c r="J65" s="97" t="s">
        <v>277</v>
      </c>
    </row>
    <row r="66" spans="1:10" x14ac:dyDescent="0.25">
      <c r="A66" s="96" t="s">
        <v>278</v>
      </c>
      <c r="B66" s="55">
        <v>131945</v>
      </c>
      <c r="C66" s="14" t="s">
        <v>47</v>
      </c>
      <c r="D66" s="15">
        <v>2749.8</v>
      </c>
      <c r="E66" s="15"/>
      <c r="F66" s="16">
        <f t="shared" si="0"/>
        <v>289487.53000000142</v>
      </c>
      <c r="G66" s="17" t="s">
        <v>55</v>
      </c>
      <c r="H66" s="18" t="s">
        <v>102</v>
      </c>
      <c r="I66" s="55">
        <v>453</v>
      </c>
      <c r="J66" s="97" t="s">
        <v>276</v>
      </c>
    </row>
    <row r="67" spans="1:10" x14ac:dyDescent="0.25">
      <c r="A67" s="96" t="s">
        <v>278</v>
      </c>
      <c r="B67" s="55">
        <v>134494</v>
      </c>
      <c r="C67" s="14" t="s">
        <v>47</v>
      </c>
      <c r="D67" s="15">
        <v>630</v>
      </c>
      <c r="E67" s="15"/>
      <c r="F67" s="16">
        <f t="shared" si="0"/>
        <v>288857.53000000142</v>
      </c>
      <c r="G67" s="17" t="s">
        <v>55</v>
      </c>
      <c r="H67" s="18" t="s">
        <v>100</v>
      </c>
      <c r="I67" s="55">
        <v>58</v>
      </c>
      <c r="J67" s="97" t="s">
        <v>276</v>
      </c>
    </row>
    <row r="68" spans="1:10" x14ac:dyDescent="0.25">
      <c r="A68" s="96" t="s">
        <v>278</v>
      </c>
      <c r="B68" s="55">
        <v>135322</v>
      </c>
      <c r="C68" s="14" t="s">
        <v>47</v>
      </c>
      <c r="D68" s="15">
        <v>635</v>
      </c>
      <c r="E68" s="15"/>
      <c r="F68" s="16">
        <f t="shared" si="0"/>
        <v>288222.53000000142</v>
      </c>
      <c r="G68" s="17" t="s">
        <v>55</v>
      </c>
      <c r="H68" s="18" t="s">
        <v>282</v>
      </c>
      <c r="I68" s="55">
        <v>108</v>
      </c>
      <c r="J68" s="97" t="s">
        <v>276</v>
      </c>
    </row>
    <row r="69" spans="1:10" x14ac:dyDescent="0.25">
      <c r="A69" s="96" t="s">
        <v>278</v>
      </c>
      <c r="B69" s="55">
        <v>133583</v>
      </c>
      <c r="C69" s="14" t="s">
        <v>47</v>
      </c>
      <c r="D69" s="15">
        <v>11720.63</v>
      </c>
      <c r="E69" s="15"/>
      <c r="F69" s="16">
        <f t="shared" si="0"/>
        <v>276501.90000000142</v>
      </c>
      <c r="G69" s="17" t="s">
        <v>55</v>
      </c>
      <c r="H69" s="18" t="s">
        <v>101</v>
      </c>
      <c r="I69" s="55">
        <v>25</v>
      </c>
      <c r="J69" s="97" t="s">
        <v>276</v>
      </c>
    </row>
    <row r="70" spans="1:10" x14ac:dyDescent="0.25">
      <c r="A70" s="96" t="s">
        <v>278</v>
      </c>
      <c r="B70" s="55">
        <v>135092</v>
      </c>
      <c r="C70" s="14" t="s">
        <v>47</v>
      </c>
      <c r="D70" s="15">
        <v>9247.3799999999992</v>
      </c>
      <c r="E70" s="15"/>
      <c r="F70" s="16">
        <f t="shared" si="0"/>
        <v>267254.52000000142</v>
      </c>
      <c r="G70" s="17" t="s">
        <v>55</v>
      </c>
      <c r="H70" s="18" t="s">
        <v>119</v>
      </c>
      <c r="I70" s="55">
        <v>55</v>
      </c>
      <c r="J70" s="97" t="s">
        <v>276</v>
      </c>
    </row>
    <row r="71" spans="1:10" x14ac:dyDescent="0.25">
      <c r="A71" s="96" t="s">
        <v>278</v>
      </c>
      <c r="B71" s="55">
        <v>132230</v>
      </c>
      <c r="C71" s="14" t="s">
        <v>47</v>
      </c>
      <c r="D71" s="15">
        <v>666.67</v>
      </c>
      <c r="E71" s="15"/>
      <c r="F71" s="16">
        <f t="shared" si="0"/>
        <v>266587.85000000143</v>
      </c>
      <c r="G71" s="17" t="s">
        <v>55</v>
      </c>
      <c r="H71" s="18" t="s">
        <v>216</v>
      </c>
      <c r="I71" s="55">
        <v>82</v>
      </c>
      <c r="J71" s="97" t="s">
        <v>276</v>
      </c>
    </row>
    <row r="72" spans="1:10" x14ac:dyDescent="0.25">
      <c r="A72" s="96" t="s">
        <v>278</v>
      </c>
      <c r="B72" s="55">
        <v>132343</v>
      </c>
      <c r="C72" s="14" t="s">
        <v>47</v>
      </c>
      <c r="D72" s="15">
        <v>4573.63</v>
      </c>
      <c r="E72" s="15"/>
      <c r="F72" s="16">
        <f t="shared" si="0"/>
        <v>262014.22000000143</v>
      </c>
      <c r="G72" s="17" t="s">
        <v>55</v>
      </c>
      <c r="H72" s="18" t="s">
        <v>99</v>
      </c>
      <c r="I72" s="55">
        <v>19</v>
      </c>
      <c r="J72" s="97" t="s">
        <v>276</v>
      </c>
    </row>
    <row r="73" spans="1:10" x14ac:dyDescent="0.25">
      <c r="A73" s="96" t="s">
        <v>278</v>
      </c>
      <c r="B73" s="55">
        <v>136140</v>
      </c>
      <c r="C73" s="14" t="s">
        <v>47</v>
      </c>
      <c r="D73" s="15">
        <v>2378.63</v>
      </c>
      <c r="E73" s="15"/>
      <c r="F73" s="16">
        <f t="shared" si="0"/>
        <v>259635.59000000142</v>
      </c>
      <c r="G73" s="17" t="s">
        <v>55</v>
      </c>
      <c r="H73" s="18" t="s">
        <v>142</v>
      </c>
      <c r="I73" s="55">
        <v>14</v>
      </c>
      <c r="J73" s="97" t="s">
        <v>276</v>
      </c>
    </row>
    <row r="74" spans="1:10" x14ac:dyDescent="0.25">
      <c r="A74" s="96" t="s">
        <v>278</v>
      </c>
      <c r="B74" s="55">
        <v>134697</v>
      </c>
      <c r="C74" s="14" t="s">
        <v>47</v>
      </c>
      <c r="D74" s="15">
        <v>6519</v>
      </c>
      <c r="E74" s="15"/>
      <c r="F74" s="16">
        <f t="shared" ref="F74:F137" si="1">F73-D74+E74</f>
        <v>253116.59000000142</v>
      </c>
      <c r="G74" s="17" t="s">
        <v>55</v>
      </c>
      <c r="H74" s="18" t="s">
        <v>59</v>
      </c>
      <c r="I74" s="55">
        <v>40</v>
      </c>
      <c r="J74" s="97" t="s">
        <v>276</v>
      </c>
    </row>
    <row r="75" spans="1:10" x14ac:dyDescent="0.25">
      <c r="A75" s="96" t="s">
        <v>278</v>
      </c>
      <c r="B75" s="55">
        <v>134810</v>
      </c>
      <c r="C75" s="14" t="s">
        <v>47</v>
      </c>
      <c r="D75" s="15">
        <v>3951.67</v>
      </c>
      <c r="E75" s="15"/>
      <c r="F75" s="16">
        <f t="shared" si="1"/>
        <v>249164.92000000141</v>
      </c>
      <c r="G75" s="17" t="s">
        <v>55</v>
      </c>
      <c r="H75" s="18" t="s">
        <v>103</v>
      </c>
      <c r="I75" s="55">
        <v>24</v>
      </c>
      <c r="J75" s="97" t="s">
        <v>276</v>
      </c>
    </row>
    <row r="76" spans="1:10" x14ac:dyDescent="0.25">
      <c r="A76" s="96" t="s">
        <v>278</v>
      </c>
      <c r="B76" s="55">
        <v>137622</v>
      </c>
      <c r="C76" s="14" t="s">
        <v>47</v>
      </c>
      <c r="D76" s="15">
        <v>1178.33</v>
      </c>
      <c r="E76" s="15"/>
      <c r="F76" s="16">
        <f t="shared" si="1"/>
        <v>247986.59000000142</v>
      </c>
      <c r="G76" s="17" t="s">
        <v>55</v>
      </c>
      <c r="H76" s="18" t="s">
        <v>193</v>
      </c>
      <c r="I76" s="55">
        <v>11</v>
      </c>
      <c r="J76" s="97" t="s">
        <v>276</v>
      </c>
    </row>
    <row r="77" spans="1:10" x14ac:dyDescent="0.25">
      <c r="A77" s="96" t="s">
        <v>278</v>
      </c>
      <c r="B77" s="55">
        <v>137387</v>
      </c>
      <c r="C77" s="14" t="s">
        <v>47</v>
      </c>
      <c r="D77" s="15">
        <v>4963.67</v>
      </c>
      <c r="E77" s="15"/>
      <c r="F77" s="16">
        <f t="shared" si="1"/>
        <v>243022.92000000141</v>
      </c>
      <c r="G77" s="17" t="s">
        <v>55</v>
      </c>
      <c r="H77" s="18" t="s">
        <v>215</v>
      </c>
      <c r="I77" s="55">
        <v>26</v>
      </c>
      <c r="J77" s="97" t="s">
        <v>276</v>
      </c>
    </row>
    <row r="78" spans="1:10" x14ac:dyDescent="0.25">
      <c r="A78" s="96" t="s">
        <v>278</v>
      </c>
      <c r="B78" s="55">
        <v>132085</v>
      </c>
      <c r="C78" s="14" t="s">
        <v>47</v>
      </c>
      <c r="D78" s="15">
        <v>7997.75</v>
      </c>
      <c r="E78" s="15"/>
      <c r="F78" s="16">
        <f t="shared" si="1"/>
        <v>235025.17000000141</v>
      </c>
      <c r="G78" s="17" t="s">
        <v>55</v>
      </c>
      <c r="H78" s="18" t="s">
        <v>113</v>
      </c>
      <c r="I78" s="55">
        <v>13</v>
      </c>
      <c r="J78" s="97" t="s">
        <v>276</v>
      </c>
    </row>
    <row r="79" spans="1:10" x14ac:dyDescent="0.25">
      <c r="A79" s="96" t="s">
        <v>278</v>
      </c>
      <c r="B79" s="55">
        <v>135806</v>
      </c>
      <c r="C79" s="14" t="s">
        <v>47</v>
      </c>
      <c r="D79" s="15">
        <v>6231.08</v>
      </c>
      <c r="E79" s="15"/>
      <c r="F79" s="16">
        <f t="shared" si="1"/>
        <v>228794.09000000142</v>
      </c>
      <c r="G79" s="17" t="s">
        <v>55</v>
      </c>
      <c r="H79" s="18" t="s">
        <v>238</v>
      </c>
      <c r="I79" s="55">
        <v>125</v>
      </c>
      <c r="J79" s="97" t="s">
        <v>276</v>
      </c>
    </row>
    <row r="80" spans="1:10" x14ac:dyDescent="0.25">
      <c r="A80" s="96" t="s">
        <v>278</v>
      </c>
      <c r="B80" s="55">
        <v>132860</v>
      </c>
      <c r="C80" s="14" t="s">
        <v>47</v>
      </c>
      <c r="D80" s="15">
        <v>1113.33</v>
      </c>
      <c r="E80" s="15"/>
      <c r="F80" s="16">
        <f t="shared" si="1"/>
        <v>227680.76000000144</v>
      </c>
      <c r="G80" s="17" t="s">
        <v>55</v>
      </c>
      <c r="H80" s="18" t="s">
        <v>217</v>
      </c>
      <c r="I80" s="55">
        <v>6</v>
      </c>
      <c r="J80" s="97" t="s">
        <v>276</v>
      </c>
    </row>
    <row r="81" spans="1:10" x14ac:dyDescent="0.25">
      <c r="A81" s="96" t="s">
        <v>278</v>
      </c>
      <c r="B81" s="55">
        <v>135203</v>
      </c>
      <c r="C81" s="14" t="s">
        <v>47</v>
      </c>
      <c r="D81" s="15">
        <v>6710</v>
      </c>
      <c r="E81" s="15"/>
      <c r="F81" s="16">
        <f t="shared" si="1"/>
        <v>220970.76000000144</v>
      </c>
      <c r="G81" s="17" t="s">
        <v>55</v>
      </c>
      <c r="H81" s="18" t="s">
        <v>214</v>
      </c>
      <c r="I81" s="55">
        <v>15</v>
      </c>
      <c r="J81" s="97" t="s">
        <v>276</v>
      </c>
    </row>
    <row r="82" spans="1:10" x14ac:dyDescent="0.25">
      <c r="A82" s="96" t="s">
        <v>278</v>
      </c>
      <c r="B82" s="55">
        <v>138274</v>
      </c>
      <c r="C82" s="14" t="s">
        <v>47</v>
      </c>
      <c r="D82" s="15">
        <v>2920</v>
      </c>
      <c r="E82" s="15"/>
      <c r="F82" s="16">
        <f t="shared" si="1"/>
        <v>218050.76000000144</v>
      </c>
      <c r="G82" s="17" t="s">
        <v>55</v>
      </c>
      <c r="H82" s="18" t="s">
        <v>283</v>
      </c>
      <c r="I82" s="55">
        <v>10</v>
      </c>
      <c r="J82" s="97" t="s">
        <v>276</v>
      </c>
    </row>
    <row r="83" spans="1:10" x14ac:dyDescent="0.25">
      <c r="A83" s="96" t="s">
        <v>278</v>
      </c>
      <c r="B83" s="55">
        <v>132590</v>
      </c>
      <c r="C83" s="14" t="s">
        <v>47</v>
      </c>
      <c r="D83" s="15">
        <v>2653.33</v>
      </c>
      <c r="E83" s="15"/>
      <c r="F83" s="16">
        <f t="shared" si="1"/>
        <v>215397.43000000145</v>
      </c>
      <c r="G83" s="17" t="s">
        <v>55</v>
      </c>
      <c r="H83" s="18" t="s">
        <v>88</v>
      </c>
      <c r="I83" s="55">
        <v>10</v>
      </c>
      <c r="J83" s="97" t="s">
        <v>276</v>
      </c>
    </row>
    <row r="84" spans="1:10" x14ac:dyDescent="0.25">
      <c r="A84" s="96" t="s">
        <v>278</v>
      </c>
      <c r="B84" s="55">
        <v>132714</v>
      </c>
      <c r="C84" s="14" t="s">
        <v>47</v>
      </c>
      <c r="D84" s="15">
        <v>1201</v>
      </c>
      <c r="E84" s="15"/>
      <c r="F84" s="16">
        <f t="shared" si="1"/>
        <v>214196.43000000145</v>
      </c>
      <c r="G84" s="17" t="s">
        <v>55</v>
      </c>
      <c r="H84" s="18" t="s">
        <v>284</v>
      </c>
      <c r="I84" s="55">
        <v>28</v>
      </c>
      <c r="J84" s="97" t="s">
        <v>276</v>
      </c>
    </row>
    <row r="85" spans="1:10" x14ac:dyDescent="0.25">
      <c r="A85" s="96" t="s">
        <v>278</v>
      </c>
      <c r="B85" s="55">
        <v>645154</v>
      </c>
      <c r="C85" s="14" t="s">
        <v>40</v>
      </c>
      <c r="D85" s="15">
        <v>580</v>
      </c>
      <c r="E85" s="15"/>
      <c r="F85" s="16">
        <f t="shared" si="1"/>
        <v>213616.43000000145</v>
      </c>
      <c r="G85" s="17" t="s">
        <v>43</v>
      </c>
      <c r="H85" s="18" t="s">
        <v>145</v>
      </c>
      <c r="I85" s="55">
        <v>123297</v>
      </c>
      <c r="J85" s="97" t="s">
        <v>224</v>
      </c>
    </row>
    <row r="86" spans="1:10" x14ac:dyDescent="0.25">
      <c r="A86" s="96" t="s">
        <v>278</v>
      </c>
      <c r="B86" s="55">
        <v>644501</v>
      </c>
      <c r="C86" s="14" t="s">
        <v>40</v>
      </c>
      <c r="D86" s="15">
        <v>1762.93</v>
      </c>
      <c r="E86" s="15"/>
      <c r="F86" s="16">
        <f t="shared" si="1"/>
        <v>211853.50000000146</v>
      </c>
      <c r="G86" s="17" t="s">
        <v>43</v>
      </c>
      <c r="H86" s="18" t="s">
        <v>83</v>
      </c>
      <c r="I86" s="55">
        <v>202761</v>
      </c>
      <c r="J86" s="97" t="s">
        <v>224</v>
      </c>
    </row>
    <row r="87" spans="1:10" x14ac:dyDescent="0.25">
      <c r="A87" s="96" t="s">
        <v>278</v>
      </c>
      <c r="B87" s="55">
        <v>647545</v>
      </c>
      <c r="C87" s="14" t="s">
        <v>40</v>
      </c>
      <c r="D87" s="15">
        <v>163.80000000000001</v>
      </c>
      <c r="E87" s="15"/>
      <c r="F87" s="16">
        <f t="shared" si="1"/>
        <v>211689.70000000147</v>
      </c>
      <c r="G87" s="17" t="s">
        <v>43</v>
      </c>
      <c r="H87" s="18" t="s">
        <v>285</v>
      </c>
      <c r="I87" s="55">
        <v>166833</v>
      </c>
      <c r="J87" s="97" t="s">
        <v>198</v>
      </c>
    </row>
    <row r="88" spans="1:10" x14ac:dyDescent="0.25">
      <c r="A88" s="96" t="s">
        <v>278</v>
      </c>
      <c r="B88" s="55">
        <v>643278</v>
      </c>
      <c r="C88" s="14" t="s">
        <v>40</v>
      </c>
      <c r="D88" s="15">
        <v>1137.07</v>
      </c>
      <c r="E88" s="15"/>
      <c r="F88" s="16">
        <f t="shared" si="1"/>
        <v>210552.63000000146</v>
      </c>
      <c r="G88" s="17" t="s">
        <v>49</v>
      </c>
      <c r="H88" s="18" t="s">
        <v>50</v>
      </c>
      <c r="I88" s="55">
        <v>4264</v>
      </c>
      <c r="J88" s="97" t="s">
        <v>220</v>
      </c>
    </row>
    <row r="89" spans="1:10" x14ac:dyDescent="0.25">
      <c r="A89" s="96" t="s">
        <v>278</v>
      </c>
      <c r="B89" s="55">
        <v>111153</v>
      </c>
      <c r="C89" s="14" t="s">
        <v>66</v>
      </c>
      <c r="D89" s="15">
        <v>2596.96</v>
      </c>
      <c r="E89" s="15"/>
      <c r="F89" s="16">
        <f t="shared" si="1"/>
        <v>207955.67000000147</v>
      </c>
      <c r="G89" s="17" t="s">
        <v>55</v>
      </c>
      <c r="H89" s="18" t="s">
        <v>118</v>
      </c>
      <c r="I89" s="55">
        <v>53</v>
      </c>
      <c r="J89" s="97" t="s">
        <v>276</v>
      </c>
    </row>
    <row r="90" spans="1:10" x14ac:dyDescent="0.25">
      <c r="A90" s="96" t="s">
        <v>278</v>
      </c>
      <c r="B90" s="55">
        <v>135610</v>
      </c>
      <c r="C90" s="14" t="s">
        <v>47</v>
      </c>
      <c r="D90" s="15">
        <v>1445.44</v>
      </c>
      <c r="E90" s="15"/>
      <c r="F90" s="16">
        <f t="shared" si="1"/>
        <v>206510.23000000147</v>
      </c>
      <c r="G90" s="17" t="s">
        <v>55</v>
      </c>
      <c r="H90" s="18" t="s">
        <v>188</v>
      </c>
      <c r="I90" s="55">
        <v>28</v>
      </c>
      <c r="J90" s="97" t="s">
        <v>276</v>
      </c>
    </row>
    <row r="91" spans="1:10" x14ac:dyDescent="0.25">
      <c r="A91" s="96" t="s">
        <v>278</v>
      </c>
      <c r="B91" s="55">
        <v>133405</v>
      </c>
      <c r="C91" s="14" t="s">
        <v>47</v>
      </c>
      <c r="D91" s="15">
        <v>6626.11</v>
      </c>
      <c r="E91" s="15"/>
      <c r="F91" s="16">
        <f t="shared" si="1"/>
        <v>199884.12000000148</v>
      </c>
      <c r="G91" s="17" t="s">
        <v>55</v>
      </c>
      <c r="H91" s="18" t="s">
        <v>75</v>
      </c>
      <c r="I91" s="55">
        <v>4</v>
      </c>
      <c r="J91" s="97" t="s">
        <v>276</v>
      </c>
    </row>
    <row r="92" spans="1:10" x14ac:dyDescent="0.25">
      <c r="A92" s="96" t="s">
        <v>278</v>
      </c>
      <c r="B92" s="55">
        <v>137965</v>
      </c>
      <c r="C92" s="14" t="s">
        <v>47</v>
      </c>
      <c r="D92" s="15">
        <v>18932.830000000002</v>
      </c>
      <c r="E92" s="15"/>
      <c r="F92" s="16">
        <f t="shared" si="1"/>
        <v>180951.29000000149</v>
      </c>
      <c r="G92" s="17" t="s">
        <v>55</v>
      </c>
      <c r="H92" s="18" t="s">
        <v>239</v>
      </c>
      <c r="I92" s="55">
        <v>3</v>
      </c>
      <c r="J92" s="97" t="s">
        <v>276</v>
      </c>
    </row>
    <row r="93" spans="1:10" x14ac:dyDescent="0.25">
      <c r="A93" s="96" t="s">
        <v>278</v>
      </c>
      <c r="B93" s="55">
        <v>132467</v>
      </c>
      <c r="C93" s="14" t="s">
        <v>47</v>
      </c>
      <c r="D93" s="15">
        <v>3018.33</v>
      </c>
      <c r="E93" s="15"/>
      <c r="F93" s="16">
        <f t="shared" si="1"/>
        <v>177932.96000000151</v>
      </c>
      <c r="G93" s="17" t="s">
        <v>55</v>
      </c>
      <c r="H93" s="18" t="s">
        <v>154</v>
      </c>
      <c r="I93" s="55">
        <v>119</v>
      </c>
      <c r="J93" s="97" t="s">
        <v>276</v>
      </c>
    </row>
    <row r="94" spans="1:10" x14ac:dyDescent="0.25">
      <c r="A94" s="96" t="s">
        <v>278</v>
      </c>
      <c r="B94" s="55">
        <v>135976</v>
      </c>
      <c r="C94" s="14" t="s">
        <v>47</v>
      </c>
      <c r="D94" s="15">
        <v>2176.0300000000002</v>
      </c>
      <c r="E94" s="15"/>
      <c r="F94" s="16">
        <f t="shared" si="1"/>
        <v>175756.93000000151</v>
      </c>
      <c r="G94" s="17" t="s">
        <v>55</v>
      </c>
      <c r="H94" s="18" t="s">
        <v>242</v>
      </c>
      <c r="I94" s="55">
        <v>22</v>
      </c>
      <c r="J94" s="97" t="s">
        <v>277</v>
      </c>
    </row>
    <row r="95" spans="1:10" x14ac:dyDescent="0.25">
      <c r="A95" s="96" t="s">
        <v>278</v>
      </c>
      <c r="B95" s="55">
        <v>146947</v>
      </c>
      <c r="C95" s="14" t="s">
        <v>47</v>
      </c>
      <c r="D95" s="15">
        <v>2468.33</v>
      </c>
      <c r="E95" s="15"/>
      <c r="F95" s="16">
        <f t="shared" si="1"/>
        <v>173288.60000000152</v>
      </c>
      <c r="G95" s="17" t="s">
        <v>55</v>
      </c>
      <c r="H95" s="18" t="s">
        <v>107</v>
      </c>
      <c r="I95" s="55">
        <v>58</v>
      </c>
      <c r="J95" s="97" t="s">
        <v>286</v>
      </c>
    </row>
    <row r="96" spans="1:10" x14ac:dyDescent="0.25">
      <c r="A96" s="96" t="s">
        <v>278</v>
      </c>
      <c r="B96" s="55">
        <v>148156</v>
      </c>
      <c r="C96" s="14" t="s">
        <v>47</v>
      </c>
      <c r="D96" s="15">
        <v>7945.04</v>
      </c>
      <c r="E96" s="15"/>
      <c r="F96" s="16">
        <f t="shared" si="1"/>
        <v>165343.56000000151</v>
      </c>
      <c r="G96" s="17" t="s">
        <v>55</v>
      </c>
      <c r="H96" s="18" t="s">
        <v>109</v>
      </c>
      <c r="I96" s="55">
        <v>16</v>
      </c>
      <c r="J96" s="97" t="s">
        <v>286</v>
      </c>
    </row>
    <row r="97" spans="1:10" x14ac:dyDescent="0.25">
      <c r="A97" s="96" t="s">
        <v>278</v>
      </c>
      <c r="B97" s="55">
        <v>146306</v>
      </c>
      <c r="C97" s="14" t="s">
        <v>47</v>
      </c>
      <c r="D97" s="15">
        <v>8875.35</v>
      </c>
      <c r="E97" s="15"/>
      <c r="F97" s="16">
        <f t="shared" si="1"/>
        <v>156468.21000000151</v>
      </c>
      <c r="G97" s="17" t="s">
        <v>55</v>
      </c>
      <c r="H97" s="18" t="s">
        <v>110</v>
      </c>
      <c r="I97" s="55">
        <v>37</v>
      </c>
      <c r="J97" s="97" t="s">
        <v>286</v>
      </c>
    </row>
    <row r="98" spans="1:10" x14ac:dyDescent="0.25">
      <c r="A98" s="96" t="s">
        <v>278</v>
      </c>
      <c r="B98" s="55">
        <v>146472</v>
      </c>
      <c r="C98" s="14" t="s">
        <v>47</v>
      </c>
      <c r="D98" s="15">
        <v>7425.71</v>
      </c>
      <c r="E98" s="15"/>
      <c r="F98" s="16">
        <f t="shared" si="1"/>
        <v>149042.50000000151</v>
      </c>
      <c r="G98" s="17" t="s">
        <v>55</v>
      </c>
      <c r="H98" s="18" t="s">
        <v>219</v>
      </c>
      <c r="I98" s="55">
        <v>15</v>
      </c>
      <c r="J98" s="97" t="s">
        <v>286</v>
      </c>
    </row>
    <row r="99" spans="1:10" x14ac:dyDescent="0.25">
      <c r="A99" s="96" t="s">
        <v>278</v>
      </c>
      <c r="B99" s="55">
        <v>148009</v>
      </c>
      <c r="C99" s="14" t="s">
        <v>47</v>
      </c>
      <c r="D99" s="15">
        <v>515</v>
      </c>
      <c r="E99" s="15"/>
      <c r="F99" s="16">
        <f t="shared" si="1"/>
        <v>148527.50000000151</v>
      </c>
      <c r="G99" s="17" t="s">
        <v>55</v>
      </c>
      <c r="H99" s="18" t="s">
        <v>106</v>
      </c>
      <c r="I99" s="55">
        <v>33</v>
      </c>
      <c r="J99" s="97" t="s">
        <v>286</v>
      </c>
    </row>
    <row r="100" spans="1:10" x14ac:dyDescent="0.25">
      <c r="A100" s="96" t="s">
        <v>278</v>
      </c>
      <c r="B100" s="55">
        <v>144683</v>
      </c>
      <c r="C100" s="14" t="s">
        <v>47</v>
      </c>
      <c r="D100" s="15">
        <v>41031.22</v>
      </c>
      <c r="E100" s="15"/>
      <c r="F100" s="16">
        <f t="shared" si="1"/>
        <v>107496.28000000151</v>
      </c>
      <c r="G100" s="17" t="s">
        <v>79</v>
      </c>
      <c r="H100" s="18" t="s">
        <v>80</v>
      </c>
      <c r="I100" s="55">
        <v>38282</v>
      </c>
      <c r="J100" s="97" t="s">
        <v>260</v>
      </c>
    </row>
    <row r="101" spans="1:10" x14ac:dyDescent="0.25">
      <c r="A101" s="96" t="s">
        <v>278</v>
      </c>
      <c r="B101" s="55">
        <v>144522</v>
      </c>
      <c r="C101" s="14" t="s">
        <v>47</v>
      </c>
      <c r="D101" s="15">
        <v>47174.32</v>
      </c>
      <c r="E101" s="15"/>
      <c r="F101" s="16">
        <f t="shared" si="1"/>
        <v>60321.960000001513</v>
      </c>
      <c r="G101" s="17" t="s">
        <v>93</v>
      </c>
      <c r="H101" s="18" t="s">
        <v>94</v>
      </c>
      <c r="I101" s="55">
        <v>664</v>
      </c>
      <c r="J101" s="97" t="s">
        <v>258</v>
      </c>
    </row>
    <row r="102" spans="1:10" x14ac:dyDescent="0.25">
      <c r="A102" s="96" t="s">
        <v>278</v>
      </c>
      <c r="B102" s="55">
        <v>633923</v>
      </c>
      <c r="C102" s="14" t="s">
        <v>40</v>
      </c>
      <c r="D102" s="15">
        <v>601.66999999999996</v>
      </c>
      <c r="E102" s="15"/>
      <c r="F102" s="16">
        <f t="shared" si="1"/>
        <v>59720.290000001514</v>
      </c>
      <c r="G102" s="17" t="s">
        <v>55</v>
      </c>
      <c r="H102" s="18" t="s">
        <v>235</v>
      </c>
      <c r="I102" s="55">
        <v>11</v>
      </c>
      <c r="J102" s="97" t="s">
        <v>276</v>
      </c>
    </row>
    <row r="103" spans="1:10" x14ac:dyDescent="0.25">
      <c r="A103" s="96" t="s">
        <v>278</v>
      </c>
      <c r="B103" s="55">
        <v>145305</v>
      </c>
      <c r="C103" s="14" t="s">
        <v>47</v>
      </c>
      <c r="D103" s="15">
        <v>7191.53</v>
      </c>
      <c r="E103" s="15"/>
      <c r="F103" s="16">
        <f t="shared" si="1"/>
        <v>52528.760000001515</v>
      </c>
      <c r="G103" s="17" t="s">
        <v>55</v>
      </c>
      <c r="H103" s="18" t="s">
        <v>117</v>
      </c>
      <c r="I103" s="55">
        <v>116</v>
      </c>
      <c r="J103" s="97" t="s">
        <v>278</v>
      </c>
    </row>
    <row r="104" spans="1:10" x14ac:dyDescent="0.25">
      <c r="A104" s="96" t="s">
        <v>278</v>
      </c>
      <c r="B104" s="55">
        <v>145475</v>
      </c>
      <c r="C104" s="14" t="s">
        <v>47</v>
      </c>
      <c r="D104" s="15">
        <v>6194.1</v>
      </c>
      <c r="E104" s="15"/>
      <c r="F104" s="16">
        <f t="shared" si="1"/>
        <v>46334.660000001517</v>
      </c>
      <c r="G104" s="17" t="s">
        <v>55</v>
      </c>
      <c r="H104" s="18" t="s">
        <v>120</v>
      </c>
      <c r="I104" s="55">
        <v>449</v>
      </c>
      <c r="J104" s="97" t="s">
        <v>286</v>
      </c>
    </row>
    <row r="105" spans="1:10" x14ac:dyDescent="0.25">
      <c r="A105" s="96" t="s">
        <v>278</v>
      </c>
      <c r="B105" s="55">
        <v>146140</v>
      </c>
      <c r="C105" s="14" t="s">
        <v>47</v>
      </c>
      <c r="D105" s="15">
        <v>13918.44</v>
      </c>
      <c r="E105" s="15"/>
      <c r="F105" s="16">
        <f t="shared" si="1"/>
        <v>32416.220000001515</v>
      </c>
      <c r="G105" s="17" t="s">
        <v>55</v>
      </c>
      <c r="H105" s="18" t="s">
        <v>218</v>
      </c>
      <c r="I105" s="55">
        <v>3</v>
      </c>
      <c r="J105" s="97" t="s">
        <v>286</v>
      </c>
    </row>
    <row r="106" spans="1:10" x14ac:dyDescent="0.25">
      <c r="A106" s="96" t="s">
        <v>278</v>
      </c>
      <c r="B106" s="55">
        <v>145600</v>
      </c>
      <c r="C106" s="14" t="s">
        <v>47</v>
      </c>
      <c r="D106" s="15">
        <v>6764.33</v>
      </c>
      <c r="E106" s="15"/>
      <c r="F106" s="16">
        <f t="shared" si="1"/>
        <v>25651.890000001513</v>
      </c>
      <c r="G106" s="17" t="s">
        <v>55</v>
      </c>
      <c r="H106" s="18" t="s">
        <v>89</v>
      </c>
      <c r="I106" s="55">
        <v>136</v>
      </c>
      <c r="J106" s="97" t="s">
        <v>286</v>
      </c>
    </row>
    <row r="107" spans="1:10" x14ac:dyDescent="0.25">
      <c r="A107" s="96" t="s">
        <v>278</v>
      </c>
      <c r="B107" s="55">
        <v>146748</v>
      </c>
      <c r="C107" s="14" t="s">
        <v>287</v>
      </c>
      <c r="D107" s="15">
        <v>5905.5</v>
      </c>
      <c r="E107" s="15"/>
      <c r="F107" s="16">
        <f t="shared" si="1"/>
        <v>19746.390000001513</v>
      </c>
      <c r="G107" s="17" t="s">
        <v>55</v>
      </c>
      <c r="H107" s="18" t="s">
        <v>108</v>
      </c>
      <c r="I107" s="55">
        <v>32</v>
      </c>
      <c r="J107" s="97" t="s">
        <v>286</v>
      </c>
    </row>
    <row r="108" spans="1:10" x14ac:dyDescent="0.25">
      <c r="A108" s="96" t="s">
        <v>278</v>
      </c>
      <c r="B108" s="55">
        <v>144933</v>
      </c>
      <c r="C108" s="14" t="s">
        <v>47</v>
      </c>
      <c r="D108" s="15">
        <v>3823.5</v>
      </c>
      <c r="E108" s="15"/>
      <c r="F108" s="16">
        <f t="shared" si="1"/>
        <v>15922.890000001513</v>
      </c>
      <c r="G108" s="17" t="s">
        <v>55</v>
      </c>
      <c r="H108" s="18" t="s">
        <v>111</v>
      </c>
      <c r="I108" s="55">
        <v>25</v>
      </c>
      <c r="J108" s="97" t="s">
        <v>276</v>
      </c>
    </row>
    <row r="109" spans="1:10" x14ac:dyDescent="0.25">
      <c r="A109" s="96" t="s">
        <v>278</v>
      </c>
      <c r="B109" s="55">
        <v>148322</v>
      </c>
      <c r="C109" s="14" t="s">
        <v>47</v>
      </c>
      <c r="D109" s="15">
        <v>10299.299999999999</v>
      </c>
      <c r="E109" s="15"/>
      <c r="F109" s="16">
        <f t="shared" si="1"/>
        <v>5623.5900000015135</v>
      </c>
      <c r="G109" s="17" t="s">
        <v>55</v>
      </c>
      <c r="H109" s="18" t="s">
        <v>105</v>
      </c>
      <c r="I109" s="55">
        <v>26</v>
      </c>
      <c r="J109" s="97" t="s">
        <v>286</v>
      </c>
    </row>
    <row r="110" spans="1:10" x14ac:dyDescent="0.25">
      <c r="A110" s="96" t="s">
        <v>278</v>
      </c>
      <c r="B110" s="55">
        <v>641928</v>
      </c>
      <c r="C110" s="14" t="s">
        <v>40</v>
      </c>
      <c r="D110" s="15">
        <v>323.97000000000003</v>
      </c>
      <c r="E110" s="15"/>
      <c r="F110" s="16">
        <f t="shared" si="1"/>
        <v>5299.6200000015133</v>
      </c>
      <c r="G110" s="17" t="s">
        <v>43</v>
      </c>
      <c r="H110" s="18" t="s">
        <v>249</v>
      </c>
      <c r="I110" s="55">
        <v>383032</v>
      </c>
      <c r="J110" s="97" t="s">
        <v>227</v>
      </c>
    </row>
    <row r="111" spans="1:10" x14ac:dyDescent="0.25">
      <c r="A111" s="96" t="s">
        <v>278</v>
      </c>
      <c r="B111" s="55">
        <v>645834</v>
      </c>
      <c r="C111" s="14" t="s">
        <v>40</v>
      </c>
      <c r="D111" s="15">
        <v>1332.67</v>
      </c>
      <c r="E111" s="15"/>
      <c r="F111" s="16">
        <f t="shared" si="1"/>
        <v>3966.9500000015132</v>
      </c>
      <c r="G111" s="17" t="s">
        <v>43</v>
      </c>
      <c r="H111" s="18" t="s">
        <v>146</v>
      </c>
      <c r="I111" s="55">
        <v>102166</v>
      </c>
      <c r="J111" s="97" t="s">
        <v>224</v>
      </c>
    </row>
    <row r="112" spans="1:10" x14ac:dyDescent="0.25">
      <c r="A112" s="96" t="s">
        <v>278</v>
      </c>
      <c r="B112" s="55">
        <v>648160</v>
      </c>
      <c r="C112" s="14" t="s">
        <v>40</v>
      </c>
      <c r="D112" s="15">
        <v>35</v>
      </c>
      <c r="E112" s="15"/>
      <c r="F112" s="16">
        <f t="shared" si="1"/>
        <v>3931.9500000015132</v>
      </c>
      <c r="G112" s="17" t="s">
        <v>77</v>
      </c>
      <c r="H112" s="18" t="s">
        <v>78</v>
      </c>
      <c r="I112" s="55">
        <v>20004665</v>
      </c>
      <c r="J112" s="97" t="s">
        <v>277</v>
      </c>
    </row>
    <row r="113" spans="1:10" x14ac:dyDescent="0.25">
      <c r="A113" s="96" t="s">
        <v>288</v>
      </c>
      <c r="B113" s="55">
        <v>494562</v>
      </c>
      <c r="C113" s="14" t="s">
        <v>40</v>
      </c>
      <c r="D113" s="15">
        <v>529.84</v>
      </c>
      <c r="E113" s="15"/>
      <c r="F113" s="16">
        <f t="shared" si="1"/>
        <v>3402.1100000015131</v>
      </c>
      <c r="G113" s="17" t="s">
        <v>43</v>
      </c>
      <c r="H113" s="18" t="s">
        <v>115</v>
      </c>
      <c r="I113" s="55">
        <v>11356</v>
      </c>
      <c r="J113" s="97" t="s">
        <v>221</v>
      </c>
    </row>
    <row r="114" spans="1:10" x14ac:dyDescent="0.25">
      <c r="A114" s="96" t="s">
        <v>288</v>
      </c>
      <c r="B114" s="55">
        <v>520047</v>
      </c>
      <c r="C114" s="14" t="s">
        <v>40</v>
      </c>
      <c r="D114" s="15">
        <v>510</v>
      </c>
      <c r="E114" s="15"/>
      <c r="F114" s="16">
        <f t="shared" si="1"/>
        <v>2892.1100000015131</v>
      </c>
      <c r="G114" s="17" t="s">
        <v>69</v>
      </c>
      <c r="H114" s="18" t="s">
        <v>289</v>
      </c>
      <c r="I114" s="55">
        <v>69187</v>
      </c>
      <c r="J114" s="97" t="s">
        <v>202</v>
      </c>
    </row>
    <row r="115" spans="1:10" x14ac:dyDescent="0.25">
      <c r="A115" s="96" t="s">
        <v>288</v>
      </c>
      <c r="B115" s="55">
        <v>503167</v>
      </c>
      <c r="C115" s="14" t="s">
        <v>40</v>
      </c>
      <c r="D115" s="15">
        <v>261.17</v>
      </c>
      <c r="E115" s="15"/>
      <c r="F115" s="16">
        <f t="shared" si="1"/>
        <v>2630.940000001513</v>
      </c>
      <c r="G115" s="17" t="s">
        <v>43</v>
      </c>
      <c r="H115" s="18" t="s">
        <v>290</v>
      </c>
      <c r="I115" s="55">
        <v>1322</v>
      </c>
      <c r="J115" s="97" t="s">
        <v>202</v>
      </c>
    </row>
    <row r="116" spans="1:10" x14ac:dyDescent="0.25">
      <c r="A116" s="96" t="s">
        <v>288</v>
      </c>
      <c r="B116" s="55">
        <v>521267</v>
      </c>
      <c r="C116" s="14" t="s">
        <v>40</v>
      </c>
      <c r="D116" s="15">
        <v>695.91</v>
      </c>
      <c r="E116" s="15"/>
      <c r="F116" s="16">
        <f t="shared" si="1"/>
        <v>1935.0300000015131</v>
      </c>
      <c r="G116" s="17" t="s">
        <v>49</v>
      </c>
      <c r="H116" s="18" t="s">
        <v>50</v>
      </c>
      <c r="I116" s="55">
        <v>897</v>
      </c>
      <c r="J116" s="97" t="s">
        <v>202</v>
      </c>
    </row>
    <row r="117" spans="1:10" x14ac:dyDescent="0.25">
      <c r="A117" s="96" t="s">
        <v>288</v>
      </c>
      <c r="B117" s="55">
        <v>500784</v>
      </c>
      <c r="C117" s="14" t="s">
        <v>40</v>
      </c>
      <c r="D117" s="15">
        <v>91.95</v>
      </c>
      <c r="E117" s="15"/>
      <c r="F117" s="16">
        <f t="shared" si="1"/>
        <v>1843.0800000015131</v>
      </c>
      <c r="G117" s="17" t="s">
        <v>72</v>
      </c>
      <c r="H117" s="18" t="s">
        <v>289</v>
      </c>
      <c r="I117" s="55">
        <v>69186</v>
      </c>
      <c r="J117" s="97" t="s">
        <v>202</v>
      </c>
    </row>
    <row r="118" spans="1:10" x14ac:dyDescent="0.25">
      <c r="A118" s="96" t="s">
        <v>291</v>
      </c>
      <c r="B118" s="55">
        <v>369318</v>
      </c>
      <c r="C118" s="14" t="s">
        <v>14</v>
      </c>
      <c r="D118" s="15">
        <v>1715.63</v>
      </c>
      <c r="E118" s="15"/>
      <c r="F118" s="16">
        <f t="shared" si="1"/>
        <v>127.45000000151299</v>
      </c>
      <c r="G118" s="17" t="s">
        <v>33</v>
      </c>
      <c r="H118" s="17" t="s">
        <v>292</v>
      </c>
      <c r="I118" s="55">
        <v>82185</v>
      </c>
      <c r="J118" s="97" t="s">
        <v>291</v>
      </c>
    </row>
    <row r="119" spans="1:10" x14ac:dyDescent="0.25">
      <c r="A119" s="96" t="s">
        <v>291</v>
      </c>
      <c r="B119" s="55">
        <v>301491</v>
      </c>
      <c r="C119" s="14" t="s">
        <v>45</v>
      </c>
      <c r="D119" s="15"/>
      <c r="E119" s="15">
        <v>80000</v>
      </c>
      <c r="F119" s="16">
        <f t="shared" si="1"/>
        <v>80127.45000000151</v>
      </c>
      <c r="G119" s="17" t="s">
        <v>29</v>
      </c>
      <c r="H119" s="18" t="s">
        <v>269</v>
      </c>
      <c r="I119" s="55"/>
      <c r="J119" s="97"/>
    </row>
    <row r="120" spans="1:10" x14ac:dyDescent="0.25">
      <c r="A120" s="96" t="s">
        <v>291</v>
      </c>
      <c r="B120" s="55">
        <v>369318</v>
      </c>
      <c r="C120" s="14" t="s">
        <v>14</v>
      </c>
      <c r="D120" s="15">
        <v>3393.57</v>
      </c>
      <c r="E120" s="15"/>
      <c r="F120" s="16">
        <f t="shared" si="1"/>
        <v>76733.880000001504</v>
      </c>
      <c r="G120" s="17" t="s">
        <v>268</v>
      </c>
      <c r="H120" s="17" t="s">
        <v>293</v>
      </c>
      <c r="I120" s="55">
        <v>3693181410</v>
      </c>
      <c r="J120" s="97" t="s">
        <v>291</v>
      </c>
    </row>
    <row r="121" spans="1:10" x14ac:dyDescent="0.25">
      <c r="A121" s="96" t="s">
        <v>291</v>
      </c>
      <c r="B121" s="55">
        <v>151269</v>
      </c>
      <c r="C121" s="14" t="s">
        <v>47</v>
      </c>
      <c r="D121" s="15">
        <v>5730.04</v>
      </c>
      <c r="E121" s="15"/>
      <c r="F121" s="16">
        <f t="shared" si="1"/>
        <v>71003.84000000151</v>
      </c>
      <c r="G121" s="17" t="s">
        <v>55</v>
      </c>
      <c r="H121" s="18" t="s">
        <v>90</v>
      </c>
      <c r="I121" s="55">
        <v>1483</v>
      </c>
      <c r="J121" s="97" t="s">
        <v>294</v>
      </c>
    </row>
    <row r="122" spans="1:10" x14ac:dyDescent="0.25">
      <c r="A122" s="96" t="s">
        <v>291</v>
      </c>
      <c r="B122" s="55">
        <v>151440</v>
      </c>
      <c r="C122" s="14" t="s">
        <v>47</v>
      </c>
      <c r="D122" s="15">
        <v>22063.1</v>
      </c>
      <c r="E122" s="15"/>
      <c r="F122" s="16">
        <f t="shared" si="1"/>
        <v>48940.740000001511</v>
      </c>
      <c r="G122" s="17" t="s">
        <v>55</v>
      </c>
      <c r="H122" s="18" t="s">
        <v>112</v>
      </c>
      <c r="I122" s="55">
        <v>19</v>
      </c>
      <c r="J122" s="97" t="s">
        <v>278</v>
      </c>
    </row>
    <row r="123" spans="1:10" x14ac:dyDescent="0.25">
      <c r="A123" s="96" t="s">
        <v>291</v>
      </c>
      <c r="B123" s="55">
        <v>152331</v>
      </c>
      <c r="C123" s="14" t="s">
        <v>47</v>
      </c>
      <c r="D123" s="15">
        <v>384.13</v>
      </c>
      <c r="E123" s="15"/>
      <c r="F123" s="16">
        <f t="shared" si="1"/>
        <v>48556.610000001514</v>
      </c>
      <c r="G123" s="17" t="s">
        <v>55</v>
      </c>
      <c r="H123" s="18" t="s">
        <v>295</v>
      </c>
      <c r="I123" s="55">
        <v>49</v>
      </c>
      <c r="J123" s="97" t="s">
        <v>288</v>
      </c>
    </row>
    <row r="124" spans="1:10" x14ac:dyDescent="0.25">
      <c r="A124" s="96" t="s">
        <v>291</v>
      </c>
      <c r="B124" s="55">
        <v>402742</v>
      </c>
      <c r="C124" s="14" t="s">
        <v>40</v>
      </c>
      <c r="D124" s="15">
        <v>478.5</v>
      </c>
      <c r="E124" s="15"/>
      <c r="F124" s="16">
        <f t="shared" si="1"/>
        <v>48078.110000001514</v>
      </c>
      <c r="G124" s="17" t="s">
        <v>43</v>
      </c>
      <c r="H124" s="18" t="s">
        <v>243</v>
      </c>
      <c r="I124" s="55">
        <v>607398</v>
      </c>
      <c r="J124" s="97" t="s">
        <v>199</v>
      </c>
    </row>
    <row r="125" spans="1:10" x14ac:dyDescent="0.25">
      <c r="A125" s="96" t="s">
        <v>296</v>
      </c>
      <c r="B125" s="55">
        <v>154068</v>
      </c>
      <c r="C125" s="14" t="s">
        <v>297</v>
      </c>
      <c r="D125" s="15"/>
      <c r="E125" s="15">
        <v>61.6</v>
      </c>
      <c r="F125" s="16">
        <f t="shared" si="1"/>
        <v>48139.710000001513</v>
      </c>
      <c r="G125" s="17" t="s">
        <v>21</v>
      </c>
      <c r="H125" s="18"/>
      <c r="I125" s="55"/>
      <c r="J125" s="97"/>
    </row>
    <row r="126" spans="1:10" x14ac:dyDescent="0.25">
      <c r="A126" s="96" t="s">
        <v>296</v>
      </c>
      <c r="B126" s="55">
        <v>154068</v>
      </c>
      <c r="C126" s="14" t="s">
        <v>47</v>
      </c>
      <c r="D126" s="15">
        <v>61.6</v>
      </c>
      <c r="E126" s="15"/>
      <c r="F126" s="16">
        <f t="shared" si="1"/>
        <v>48078.110000001514</v>
      </c>
      <c r="G126" s="17" t="s">
        <v>141</v>
      </c>
      <c r="H126" s="18"/>
      <c r="I126" s="55"/>
      <c r="J126" s="97"/>
    </row>
    <row r="127" spans="1:10" x14ac:dyDescent="0.25">
      <c r="A127" s="96" t="s">
        <v>296</v>
      </c>
      <c r="B127" s="55">
        <v>300055</v>
      </c>
      <c r="C127" s="14" t="s">
        <v>135</v>
      </c>
      <c r="D127" s="15">
        <v>5280.85</v>
      </c>
      <c r="E127" s="15"/>
      <c r="F127" s="16">
        <f t="shared" si="1"/>
        <v>42797.260000001515</v>
      </c>
      <c r="G127" s="17" t="s">
        <v>55</v>
      </c>
      <c r="H127" s="18" t="s">
        <v>137</v>
      </c>
      <c r="I127" s="55">
        <v>29</v>
      </c>
      <c r="J127" s="97" t="s">
        <v>277</v>
      </c>
    </row>
    <row r="128" spans="1:10" x14ac:dyDescent="0.25">
      <c r="A128" s="96" t="s">
        <v>296</v>
      </c>
      <c r="B128" s="55">
        <v>498679</v>
      </c>
      <c r="C128" s="14" t="s">
        <v>40</v>
      </c>
      <c r="D128" s="15">
        <v>1290</v>
      </c>
      <c r="E128" s="15"/>
      <c r="F128" s="16">
        <f t="shared" si="1"/>
        <v>41507.260000001515</v>
      </c>
      <c r="G128" s="17" t="s">
        <v>48</v>
      </c>
      <c r="H128" s="18" t="s">
        <v>114</v>
      </c>
      <c r="I128" s="55">
        <v>25682</v>
      </c>
      <c r="J128" s="97" t="s">
        <v>255</v>
      </c>
    </row>
    <row r="129" spans="1:10" x14ac:dyDescent="0.25">
      <c r="A129" s="96" t="s">
        <v>296</v>
      </c>
      <c r="B129" s="55">
        <v>489881</v>
      </c>
      <c r="C129" s="14" t="s">
        <v>40</v>
      </c>
      <c r="D129" s="15">
        <v>708</v>
      </c>
      <c r="E129" s="15"/>
      <c r="F129" s="16">
        <f t="shared" si="1"/>
        <v>40799.260000001515</v>
      </c>
      <c r="G129" s="17" t="s">
        <v>69</v>
      </c>
      <c r="H129" s="18" t="s">
        <v>73</v>
      </c>
      <c r="I129" s="55">
        <v>43058</v>
      </c>
      <c r="J129" s="97" t="s">
        <v>225</v>
      </c>
    </row>
    <row r="130" spans="1:10" x14ac:dyDescent="0.25">
      <c r="A130" s="96" t="s">
        <v>296</v>
      </c>
      <c r="B130" s="55">
        <v>489114</v>
      </c>
      <c r="C130" s="14" t="s">
        <v>40</v>
      </c>
      <c r="D130" s="15">
        <v>709.51</v>
      </c>
      <c r="E130" s="15"/>
      <c r="F130" s="16">
        <f t="shared" si="1"/>
        <v>40089.750000001513</v>
      </c>
      <c r="G130" s="17" t="s">
        <v>97</v>
      </c>
      <c r="H130" s="18" t="s">
        <v>189</v>
      </c>
      <c r="I130" s="55">
        <v>67745</v>
      </c>
      <c r="J130" s="97" t="s">
        <v>225</v>
      </c>
    </row>
    <row r="131" spans="1:10" x14ac:dyDescent="0.25">
      <c r="A131" s="96" t="s">
        <v>296</v>
      </c>
      <c r="B131" s="55">
        <v>494135</v>
      </c>
      <c r="C131" s="14" t="s">
        <v>40</v>
      </c>
      <c r="D131" s="15">
        <v>894.74</v>
      </c>
      <c r="E131" s="15"/>
      <c r="F131" s="16">
        <f t="shared" si="1"/>
        <v>39195.010000001515</v>
      </c>
      <c r="G131" s="17" t="s">
        <v>49</v>
      </c>
      <c r="H131" s="18" t="s">
        <v>50</v>
      </c>
      <c r="I131" s="55">
        <v>909</v>
      </c>
      <c r="J131" s="97" t="s">
        <v>225</v>
      </c>
    </row>
    <row r="132" spans="1:10" x14ac:dyDescent="0.25">
      <c r="A132" s="96" t="s">
        <v>296</v>
      </c>
      <c r="B132" s="55">
        <v>495319</v>
      </c>
      <c r="C132" s="14" t="s">
        <v>40</v>
      </c>
      <c r="D132" s="15">
        <v>600</v>
      </c>
      <c r="E132" s="15"/>
      <c r="F132" s="16">
        <f t="shared" si="1"/>
        <v>38595.010000001515</v>
      </c>
      <c r="G132" s="17" t="s">
        <v>53</v>
      </c>
      <c r="H132" s="18" t="s">
        <v>96</v>
      </c>
      <c r="I132" s="55">
        <v>6325</v>
      </c>
      <c r="J132" s="97" t="s">
        <v>267</v>
      </c>
    </row>
    <row r="133" spans="1:10" x14ac:dyDescent="0.25">
      <c r="A133" s="96" t="s">
        <v>296</v>
      </c>
      <c r="B133" s="55">
        <v>493552</v>
      </c>
      <c r="C133" s="14" t="s">
        <v>40</v>
      </c>
      <c r="D133" s="15">
        <v>586.25</v>
      </c>
      <c r="E133" s="15"/>
      <c r="F133" s="16">
        <f t="shared" si="1"/>
        <v>38008.760000001515</v>
      </c>
      <c r="G133" s="17" t="s">
        <v>72</v>
      </c>
      <c r="H133" s="18" t="s">
        <v>73</v>
      </c>
      <c r="I133" s="55">
        <v>43057</v>
      </c>
      <c r="J133" s="97" t="s">
        <v>225</v>
      </c>
    </row>
    <row r="134" spans="1:10" x14ac:dyDescent="0.25">
      <c r="A134" s="96" t="s">
        <v>296</v>
      </c>
      <c r="B134" s="55">
        <v>488472</v>
      </c>
      <c r="C134" s="14" t="s">
        <v>40</v>
      </c>
      <c r="D134" s="15">
        <v>781.5</v>
      </c>
      <c r="E134" s="15"/>
      <c r="F134" s="16">
        <f t="shared" si="1"/>
        <v>37227.260000001515</v>
      </c>
      <c r="G134" s="17" t="s">
        <v>43</v>
      </c>
      <c r="H134" s="18" t="s">
        <v>254</v>
      </c>
      <c r="I134" s="55">
        <v>132834</v>
      </c>
      <c r="J134" s="97" t="s">
        <v>202</v>
      </c>
    </row>
    <row r="135" spans="1:10" x14ac:dyDescent="0.25">
      <c r="A135" s="96" t="s">
        <v>296</v>
      </c>
      <c r="B135" s="55">
        <v>494760</v>
      </c>
      <c r="C135" s="14" t="s">
        <v>40</v>
      </c>
      <c r="D135" s="15">
        <v>299</v>
      </c>
      <c r="E135" s="15"/>
      <c r="F135" s="16">
        <f t="shared" si="1"/>
        <v>36928.260000001515</v>
      </c>
      <c r="G135" s="17" t="s">
        <v>98</v>
      </c>
      <c r="H135" s="18" t="s">
        <v>298</v>
      </c>
      <c r="I135" s="55">
        <v>1031519</v>
      </c>
      <c r="J135" s="97" t="s">
        <v>267</v>
      </c>
    </row>
    <row r="136" spans="1:10" x14ac:dyDescent="0.25">
      <c r="A136" s="96" t="s">
        <v>296</v>
      </c>
      <c r="B136" s="55">
        <v>497879</v>
      </c>
      <c r="C136" s="14" t="s">
        <v>40</v>
      </c>
      <c r="D136" s="15">
        <v>169.74</v>
      </c>
      <c r="E136" s="15"/>
      <c r="F136" s="16">
        <f t="shared" si="1"/>
        <v>36758.520000001517</v>
      </c>
      <c r="G136" s="17" t="s">
        <v>98</v>
      </c>
      <c r="H136" s="18" t="s">
        <v>298</v>
      </c>
      <c r="I136" s="55">
        <v>1031518</v>
      </c>
      <c r="J136" s="97" t="s">
        <v>267</v>
      </c>
    </row>
    <row r="137" spans="1:10" x14ac:dyDescent="0.25">
      <c r="A137" s="96" t="s">
        <v>296</v>
      </c>
      <c r="B137" s="55"/>
      <c r="C137" s="14"/>
      <c r="D137" s="15"/>
      <c r="E137" s="15"/>
      <c r="F137" s="16">
        <f t="shared" si="1"/>
        <v>36758.520000001517</v>
      </c>
      <c r="G137" s="17" t="s">
        <v>98</v>
      </c>
      <c r="H137" s="18" t="s">
        <v>298</v>
      </c>
      <c r="I137" s="55">
        <v>1077595</v>
      </c>
      <c r="J137" s="97" t="s">
        <v>267</v>
      </c>
    </row>
    <row r="138" spans="1:10" x14ac:dyDescent="0.25">
      <c r="A138" s="96" t="s">
        <v>296</v>
      </c>
      <c r="B138" s="55">
        <v>483456</v>
      </c>
      <c r="C138" s="14" t="s">
        <v>143</v>
      </c>
      <c r="D138" s="15">
        <v>316.52999999999997</v>
      </c>
      <c r="E138" s="15"/>
      <c r="F138" s="16">
        <f t="shared" ref="F138:F201" si="2">F137-D138+E138</f>
        <v>36441.990000001519</v>
      </c>
      <c r="G138" s="17" t="s">
        <v>98</v>
      </c>
      <c r="H138" s="18" t="s">
        <v>144</v>
      </c>
      <c r="I138" s="55">
        <v>89201171</v>
      </c>
      <c r="J138" s="97" t="s">
        <v>196</v>
      </c>
    </row>
    <row r="139" spans="1:10" x14ac:dyDescent="0.25">
      <c r="A139" s="96" t="s">
        <v>299</v>
      </c>
      <c r="B139" s="55">
        <v>154209</v>
      </c>
      <c r="C139" s="14" t="s">
        <v>47</v>
      </c>
      <c r="D139" s="15">
        <v>61.6</v>
      </c>
      <c r="E139" s="15"/>
      <c r="F139" s="16">
        <f t="shared" si="2"/>
        <v>36380.39000000152</v>
      </c>
      <c r="G139" s="17" t="s">
        <v>72</v>
      </c>
      <c r="H139" s="18" t="s">
        <v>300</v>
      </c>
      <c r="I139" s="55">
        <v>3424</v>
      </c>
      <c r="J139" s="97" t="s">
        <v>202</v>
      </c>
    </row>
    <row r="140" spans="1:10" x14ac:dyDescent="0.25">
      <c r="A140" s="96" t="s">
        <v>299</v>
      </c>
      <c r="B140" s="55">
        <v>455483</v>
      </c>
      <c r="C140" s="14" t="s">
        <v>40</v>
      </c>
      <c r="D140" s="15">
        <v>632.70000000000005</v>
      </c>
      <c r="E140" s="15"/>
      <c r="F140" s="16">
        <f t="shared" si="2"/>
        <v>35747.690000001523</v>
      </c>
      <c r="G140" s="17" t="s">
        <v>84</v>
      </c>
      <c r="H140" s="18" t="s">
        <v>95</v>
      </c>
      <c r="I140" s="55">
        <v>482893</v>
      </c>
      <c r="J140" s="97" t="s">
        <v>301</v>
      </c>
    </row>
    <row r="141" spans="1:10" x14ac:dyDescent="0.25">
      <c r="A141" s="96" t="s">
        <v>299</v>
      </c>
      <c r="B141" s="55">
        <v>132223</v>
      </c>
      <c r="C141" s="14" t="s">
        <v>47</v>
      </c>
      <c r="D141" s="15">
        <v>683.48</v>
      </c>
      <c r="E141" s="15"/>
      <c r="F141" s="16">
        <f t="shared" si="2"/>
        <v>35064.21000000152</v>
      </c>
      <c r="G141" s="17" t="s">
        <v>55</v>
      </c>
      <c r="H141" s="18" t="s">
        <v>302</v>
      </c>
      <c r="I141" s="55">
        <v>6</v>
      </c>
      <c r="J141" s="97" t="s">
        <v>276</v>
      </c>
    </row>
    <row r="142" spans="1:10" x14ac:dyDescent="0.25">
      <c r="A142" s="96" t="s">
        <v>299</v>
      </c>
      <c r="B142" s="55">
        <v>456848</v>
      </c>
      <c r="C142" s="14" t="s">
        <v>40</v>
      </c>
      <c r="D142" s="15">
        <v>106.66</v>
      </c>
      <c r="E142" s="15"/>
      <c r="F142" s="16">
        <f t="shared" si="2"/>
        <v>34957.550000001516</v>
      </c>
      <c r="G142" s="17" t="s">
        <v>43</v>
      </c>
      <c r="H142" s="18" t="s">
        <v>60</v>
      </c>
      <c r="I142" s="55">
        <v>3072331</v>
      </c>
      <c r="J142" s="97" t="s">
        <v>204</v>
      </c>
    </row>
    <row r="143" spans="1:10" x14ac:dyDescent="0.25">
      <c r="A143" s="96" t="s">
        <v>299</v>
      </c>
      <c r="B143" s="55">
        <v>454667</v>
      </c>
      <c r="C143" s="14" t="s">
        <v>40</v>
      </c>
      <c r="D143" s="15">
        <v>1250</v>
      </c>
      <c r="E143" s="15"/>
      <c r="F143" s="16">
        <f t="shared" si="2"/>
        <v>33707.550000001516</v>
      </c>
      <c r="G143" s="17" t="s">
        <v>181</v>
      </c>
      <c r="H143" s="18" t="s">
        <v>222</v>
      </c>
      <c r="I143" s="55">
        <v>9383</v>
      </c>
      <c r="J143" s="97" t="s">
        <v>231</v>
      </c>
    </row>
    <row r="144" spans="1:10" x14ac:dyDescent="0.25">
      <c r="A144" s="96" t="s">
        <v>299</v>
      </c>
      <c r="B144" s="55">
        <v>458199</v>
      </c>
      <c r="C144" s="14" t="s">
        <v>40</v>
      </c>
      <c r="D144" s="15">
        <v>351.48</v>
      </c>
      <c r="E144" s="15"/>
      <c r="F144" s="16">
        <f t="shared" si="2"/>
        <v>33356.070000001513</v>
      </c>
      <c r="G144" s="17" t="s">
        <v>84</v>
      </c>
      <c r="H144" s="18" t="s">
        <v>229</v>
      </c>
      <c r="I144" s="55">
        <v>2522000</v>
      </c>
      <c r="J144" s="97" t="s">
        <v>277</v>
      </c>
    </row>
    <row r="145" spans="1:10" x14ac:dyDescent="0.25">
      <c r="A145" s="96" t="s">
        <v>299</v>
      </c>
      <c r="B145" s="55">
        <v>454208</v>
      </c>
      <c r="C145" s="14" t="s">
        <v>40</v>
      </c>
      <c r="D145" s="15">
        <v>280</v>
      </c>
      <c r="E145" s="15"/>
      <c r="F145" s="16">
        <f t="shared" si="2"/>
        <v>33076.070000001513</v>
      </c>
      <c r="G145" s="17" t="s">
        <v>84</v>
      </c>
      <c r="H145" s="18" t="s">
        <v>85</v>
      </c>
      <c r="I145" s="55">
        <v>6922</v>
      </c>
      <c r="J145" s="97" t="s">
        <v>200</v>
      </c>
    </row>
    <row r="146" spans="1:10" x14ac:dyDescent="0.25">
      <c r="A146" s="96" t="s">
        <v>299</v>
      </c>
      <c r="B146" s="55">
        <v>456383</v>
      </c>
      <c r="C146" s="14" t="s">
        <v>40</v>
      </c>
      <c r="D146" s="15">
        <v>351.84</v>
      </c>
      <c r="E146" s="15"/>
      <c r="F146" s="16">
        <f t="shared" si="2"/>
        <v>32724.230000001513</v>
      </c>
      <c r="G146" s="17" t="s">
        <v>69</v>
      </c>
      <c r="H146" s="18" t="s">
        <v>194</v>
      </c>
      <c r="I146" s="55">
        <v>1422935</v>
      </c>
      <c r="J146" s="97" t="s">
        <v>201</v>
      </c>
    </row>
    <row r="147" spans="1:10" x14ac:dyDescent="0.25">
      <c r="A147" s="96" t="s">
        <v>299</v>
      </c>
      <c r="B147" s="55">
        <v>132387</v>
      </c>
      <c r="C147" s="14" t="s">
        <v>47</v>
      </c>
      <c r="D147" s="15">
        <v>8060.33</v>
      </c>
      <c r="E147" s="15"/>
      <c r="F147" s="16">
        <f t="shared" si="2"/>
        <v>24663.900000001515</v>
      </c>
      <c r="G147" s="17" t="s">
        <v>55</v>
      </c>
      <c r="H147" s="18" t="s">
        <v>149</v>
      </c>
      <c r="I147" s="55">
        <v>6</v>
      </c>
      <c r="J147" s="97" t="s">
        <v>291</v>
      </c>
    </row>
    <row r="148" spans="1:10" x14ac:dyDescent="0.25">
      <c r="A148" s="96" t="s">
        <v>299</v>
      </c>
      <c r="B148" s="55">
        <v>455985</v>
      </c>
      <c r="C148" s="14" t="s">
        <v>40</v>
      </c>
      <c r="D148" s="15">
        <v>1292.4100000000001</v>
      </c>
      <c r="E148" s="15"/>
      <c r="F148" s="16">
        <f t="shared" si="2"/>
        <v>23371.490000001515</v>
      </c>
      <c r="G148" s="17" t="s">
        <v>49</v>
      </c>
      <c r="H148" s="18" t="s">
        <v>50</v>
      </c>
      <c r="I148" s="55">
        <v>4289</v>
      </c>
      <c r="J148" s="97" t="s">
        <v>228</v>
      </c>
    </row>
    <row r="149" spans="1:10" x14ac:dyDescent="0.25">
      <c r="A149" s="96" t="s">
        <v>299</v>
      </c>
      <c r="B149" s="55">
        <v>455077</v>
      </c>
      <c r="C149" s="14" t="s">
        <v>40</v>
      </c>
      <c r="D149" s="15">
        <v>761.31</v>
      </c>
      <c r="E149" s="15"/>
      <c r="F149" s="16">
        <f t="shared" si="2"/>
        <v>22610.180000001514</v>
      </c>
      <c r="G149" s="17" t="s">
        <v>121</v>
      </c>
      <c r="H149" s="18" t="s">
        <v>303</v>
      </c>
      <c r="I149" s="55">
        <v>5685575</v>
      </c>
      <c r="J149" s="97" t="s">
        <v>225</v>
      </c>
    </row>
    <row r="150" spans="1:10" x14ac:dyDescent="0.25">
      <c r="A150" s="96" t="s">
        <v>304</v>
      </c>
      <c r="B150" s="55">
        <v>287920</v>
      </c>
      <c r="C150" s="14" t="s">
        <v>40</v>
      </c>
      <c r="D150" s="15">
        <v>329.7</v>
      </c>
      <c r="E150" s="15"/>
      <c r="F150" s="16">
        <f t="shared" si="2"/>
        <v>22280.480000001513</v>
      </c>
      <c r="G150" s="17" t="s">
        <v>104</v>
      </c>
      <c r="H150" s="18" t="s">
        <v>252</v>
      </c>
      <c r="I150" s="55">
        <v>289234</v>
      </c>
      <c r="J150" s="97" t="s">
        <v>234</v>
      </c>
    </row>
    <row r="151" spans="1:10" x14ac:dyDescent="0.25">
      <c r="A151" s="96" t="s">
        <v>304</v>
      </c>
      <c r="B151" s="55">
        <v>287580</v>
      </c>
      <c r="C151" s="14" t="s">
        <v>40</v>
      </c>
      <c r="D151" s="15">
        <v>1204.54</v>
      </c>
      <c r="E151" s="15"/>
      <c r="F151" s="16">
        <f t="shared" si="2"/>
        <v>21075.940000001512</v>
      </c>
      <c r="G151" s="17" t="s">
        <v>43</v>
      </c>
      <c r="H151" s="18" t="s">
        <v>305</v>
      </c>
      <c r="I151" s="55">
        <v>1100021</v>
      </c>
      <c r="J151" s="97" t="s">
        <v>234</v>
      </c>
    </row>
    <row r="152" spans="1:10" x14ac:dyDescent="0.25">
      <c r="A152" s="96" t="s">
        <v>304</v>
      </c>
      <c r="B152" s="55">
        <v>286902</v>
      </c>
      <c r="C152" s="14" t="s">
        <v>40</v>
      </c>
      <c r="D152" s="15">
        <v>618.84</v>
      </c>
      <c r="E152" s="15"/>
      <c r="F152" s="16">
        <f t="shared" si="2"/>
        <v>20457.100000001512</v>
      </c>
      <c r="G152" s="17" t="s">
        <v>43</v>
      </c>
      <c r="H152" s="18" t="s">
        <v>140</v>
      </c>
      <c r="I152" s="55">
        <v>171020</v>
      </c>
      <c r="J152" s="97" t="s">
        <v>234</v>
      </c>
    </row>
    <row r="153" spans="1:10" x14ac:dyDescent="0.25">
      <c r="A153" s="96" t="s">
        <v>304</v>
      </c>
      <c r="B153" s="55">
        <v>288690</v>
      </c>
      <c r="C153" s="14" t="s">
        <v>40</v>
      </c>
      <c r="D153" s="15">
        <v>1150</v>
      </c>
      <c r="E153" s="15"/>
      <c r="F153" s="16">
        <f t="shared" si="2"/>
        <v>19307.100000001512</v>
      </c>
      <c r="G153" s="17" t="s">
        <v>43</v>
      </c>
      <c r="H153" s="18" t="s">
        <v>54</v>
      </c>
      <c r="I153" s="55">
        <v>15912</v>
      </c>
      <c r="J153" s="97" t="s">
        <v>236</v>
      </c>
    </row>
    <row r="154" spans="1:10" x14ac:dyDescent="0.25">
      <c r="A154" s="96" t="s">
        <v>304</v>
      </c>
      <c r="B154" s="55">
        <v>287260</v>
      </c>
      <c r="C154" s="14" t="s">
        <v>40</v>
      </c>
      <c r="D154" s="15">
        <v>594.23</v>
      </c>
      <c r="E154" s="15"/>
      <c r="F154" s="16">
        <f t="shared" si="2"/>
        <v>18712.870000001512</v>
      </c>
      <c r="G154" s="17" t="s">
        <v>43</v>
      </c>
      <c r="H154" s="18" t="s">
        <v>306</v>
      </c>
      <c r="I154" s="55">
        <v>55346</v>
      </c>
      <c r="J154" s="97" t="s">
        <v>234</v>
      </c>
    </row>
    <row r="155" spans="1:10" x14ac:dyDescent="0.25">
      <c r="A155" s="96" t="s">
        <v>307</v>
      </c>
      <c r="B155" s="55">
        <v>232432</v>
      </c>
      <c r="C155" s="14" t="s">
        <v>45</v>
      </c>
      <c r="D155" s="15"/>
      <c r="E155" s="15">
        <v>72000</v>
      </c>
      <c r="F155" s="16">
        <f t="shared" si="2"/>
        <v>90712.870000001509</v>
      </c>
      <c r="G155" s="17" t="s">
        <v>29</v>
      </c>
      <c r="H155" s="18" t="s">
        <v>269</v>
      </c>
      <c r="I155" s="55"/>
      <c r="J155" s="97"/>
    </row>
    <row r="156" spans="1:10" x14ac:dyDescent="0.25">
      <c r="A156" s="96" t="s">
        <v>307</v>
      </c>
      <c r="B156" s="55">
        <v>141748</v>
      </c>
      <c r="C156" s="14" t="s">
        <v>47</v>
      </c>
      <c r="D156" s="15">
        <v>1327.75</v>
      </c>
      <c r="E156" s="15"/>
      <c r="F156" s="16">
        <f t="shared" si="2"/>
        <v>89385.120000001509</v>
      </c>
      <c r="G156" s="17" t="s">
        <v>55</v>
      </c>
      <c r="H156" s="18" t="s">
        <v>308</v>
      </c>
      <c r="I156" s="55">
        <v>2</v>
      </c>
      <c r="J156" s="97" t="s">
        <v>299</v>
      </c>
    </row>
    <row r="157" spans="1:10" x14ac:dyDescent="0.25">
      <c r="A157" s="96" t="s">
        <v>307</v>
      </c>
      <c r="B157" s="55">
        <v>854224</v>
      </c>
      <c r="C157" s="14" t="s">
        <v>122</v>
      </c>
      <c r="D157" s="15">
        <v>1470.07</v>
      </c>
      <c r="E157" s="15"/>
      <c r="F157" s="16">
        <f t="shared" si="2"/>
        <v>87915.050000001502</v>
      </c>
      <c r="G157" s="17" t="s">
        <v>123</v>
      </c>
      <c r="H157" s="18" t="s">
        <v>125</v>
      </c>
      <c r="I157" s="55" t="s">
        <v>309</v>
      </c>
      <c r="J157" s="97" t="s">
        <v>212</v>
      </c>
    </row>
    <row r="158" spans="1:10" x14ac:dyDescent="0.25">
      <c r="A158" s="96" t="s">
        <v>307</v>
      </c>
      <c r="B158" s="55">
        <v>854208</v>
      </c>
      <c r="C158" s="14" t="s">
        <v>122</v>
      </c>
      <c r="D158" s="15">
        <v>70</v>
      </c>
      <c r="E158" s="15"/>
      <c r="F158" s="16">
        <f>F166-D158+E158</f>
        <v>86122.290000001507</v>
      </c>
      <c r="G158" s="17" t="s">
        <v>123</v>
      </c>
      <c r="H158" s="18" t="s">
        <v>124</v>
      </c>
      <c r="I158" s="55" t="s">
        <v>310</v>
      </c>
      <c r="J158" s="97" t="s">
        <v>228</v>
      </c>
    </row>
    <row r="159" spans="1:10" x14ac:dyDescent="0.25">
      <c r="A159" s="96" t="s">
        <v>307</v>
      </c>
      <c r="B159" s="55">
        <v>458196</v>
      </c>
      <c r="C159" s="14" t="s">
        <v>126</v>
      </c>
      <c r="D159" s="15">
        <v>2016.96</v>
      </c>
      <c r="E159" s="15"/>
      <c r="F159" s="16">
        <f t="shared" si="2"/>
        <v>84105.330000001501</v>
      </c>
      <c r="G159" s="17" t="s">
        <v>127</v>
      </c>
      <c r="H159" s="18" t="s">
        <v>128</v>
      </c>
      <c r="I159" s="55" t="s">
        <v>311</v>
      </c>
      <c r="J159" s="97" t="s">
        <v>299</v>
      </c>
    </row>
    <row r="160" spans="1:10" x14ac:dyDescent="0.25">
      <c r="A160" s="96" t="s">
        <v>307</v>
      </c>
      <c r="B160" s="55">
        <v>458070</v>
      </c>
      <c r="C160" s="14" t="s">
        <v>126</v>
      </c>
      <c r="D160" s="15">
        <v>4632.8</v>
      </c>
      <c r="E160" s="15"/>
      <c r="F160" s="16">
        <f t="shared" si="2"/>
        <v>79472.530000001498</v>
      </c>
      <c r="G160" s="17" t="s">
        <v>127</v>
      </c>
      <c r="H160" s="18" t="s">
        <v>128</v>
      </c>
      <c r="I160" s="55" t="s">
        <v>312</v>
      </c>
      <c r="J160" s="97" t="s">
        <v>299</v>
      </c>
    </row>
    <row r="161" spans="1:10" x14ac:dyDescent="0.25">
      <c r="A161" s="96" t="s">
        <v>307</v>
      </c>
      <c r="B161" s="55">
        <v>458134</v>
      </c>
      <c r="C161" s="14" t="s">
        <v>313</v>
      </c>
      <c r="D161" s="15">
        <v>34155.61</v>
      </c>
      <c r="E161" s="15"/>
      <c r="F161" s="16">
        <f t="shared" si="2"/>
        <v>45316.920000001497</v>
      </c>
      <c r="G161" s="17" t="s">
        <v>127</v>
      </c>
      <c r="H161" s="18" t="s">
        <v>128</v>
      </c>
      <c r="I161" s="55" t="s">
        <v>314</v>
      </c>
      <c r="J161" s="97" t="s">
        <v>299</v>
      </c>
    </row>
    <row r="162" spans="1:10" x14ac:dyDescent="0.25">
      <c r="A162" s="96" t="s">
        <v>307</v>
      </c>
      <c r="B162" s="55">
        <v>458450</v>
      </c>
      <c r="C162" s="14" t="s">
        <v>126</v>
      </c>
      <c r="D162" s="15">
        <v>5547.71</v>
      </c>
      <c r="E162" s="15"/>
      <c r="F162" s="16">
        <f t="shared" si="2"/>
        <v>39769.210000001498</v>
      </c>
      <c r="G162" s="17" t="s">
        <v>133</v>
      </c>
      <c r="H162" s="18" t="s">
        <v>134</v>
      </c>
      <c r="I162" s="55" t="s">
        <v>315</v>
      </c>
      <c r="J162" s="97" t="s">
        <v>299</v>
      </c>
    </row>
    <row r="163" spans="1:10" x14ac:dyDescent="0.25">
      <c r="A163" s="96" t="s">
        <v>307</v>
      </c>
      <c r="B163" s="55">
        <v>458265</v>
      </c>
      <c r="C163" s="14" t="s">
        <v>126</v>
      </c>
      <c r="D163" s="15">
        <v>2413.19</v>
      </c>
      <c r="E163" s="15"/>
      <c r="F163" s="16">
        <f t="shared" si="2"/>
        <v>37356.020000001496</v>
      </c>
      <c r="G163" s="17" t="s">
        <v>127</v>
      </c>
      <c r="H163" s="18" t="s">
        <v>128</v>
      </c>
      <c r="I163" s="55" t="s">
        <v>316</v>
      </c>
      <c r="J163" s="97" t="s">
        <v>299</v>
      </c>
    </row>
    <row r="164" spans="1:10" x14ac:dyDescent="0.25">
      <c r="A164" s="96" t="s">
        <v>307</v>
      </c>
      <c r="B164" s="55">
        <v>854180</v>
      </c>
      <c r="C164" s="14" t="s">
        <v>122</v>
      </c>
      <c r="D164" s="15">
        <v>20450.52</v>
      </c>
      <c r="E164" s="15"/>
      <c r="F164" s="16">
        <f t="shared" si="2"/>
        <v>16905.500000001495</v>
      </c>
      <c r="G164" s="17" t="s">
        <v>129</v>
      </c>
      <c r="H164" s="18" t="s">
        <v>130</v>
      </c>
      <c r="I164" s="98">
        <v>44409</v>
      </c>
      <c r="J164" s="97" t="s">
        <v>299</v>
      </c>
    </row>
    <row r="165" spans="1:10" x14ac:dyDescent="0.25">
      <c r="A165" s="96" t="s">
        <v>307</v>
      </c>
      <c r="B165" s="55">
        <v>458327</v>
      </c>
      <c r="C165" s="14" t="s">
        <v>126</v>
      </c>
      <c r="D165" s="15">
        <v>1729.01</v>
      </c>
      <c r="E165" s="15"/>
      <c r="F165" s="16">
        <f t="shared" si="2"/>
        <v>15176.490000001495</v>
      </c>
      <c r="G165" s="17" t="s">
        <v>127</v>
      </c>
      <c r="H165" s="18" t="s">
        <v>128</v>
      </c>
      <c r="I165" s="55" t="s">
        <v>317</v>
      </c>
      <c r="J165" s="97" t="s">
        <v>299</v>
      </c>
    </row>
    <row r="166" spans="1:10" x14ac:dyDescent="0.25">
      <c r="A166" s="96" t="s">
        <v>307</v>
      </c>
      <c r="B166" s="55">
        <v>458386</v>
      </c>
      <c r="C166" s="14" t="s">
        <v>126</v>
      </c>
      <c r="D166" s="15">
        <v>1722.76</v>
      </c>
      <c r="E166" s="15"/>
      <c r="F166" s="16">
        <f>F157-D166+E166</f>
        <v>86192.290000001507</v>
      </c>
      <c r="G166" s="17" t="s">
        <v>131</v>
      </c>
      <c r="H166" s="18" t="s">
        <v>192</v>
      </c>
      <c r="I166" s="55" t="s">
        <v>309</v>
      </c>
      <c r="J166" s="97" t="s">
        <v>212</v>
      </c>
    </row>
    <row r="167" spans="1:10" x14ac:dyDescent="0.25">
      <c r="A167" s="96" t="s">
        <v>307</v>
      </c>
      <c r="B167" s="55"/>
      <c r="C167" s="14"/>
      <c r="D167" s="15"/>
      <c r="E167" s="15"/>
      <c r="F167" s="16">
        <f>F165-D167+E167</f>
        <v>15176.490000001495</v>
      </c>
      <c r="G167" s="17" t="s">
        <v>131</v>
      </c>
      <c r="H167" s="18" t="s">
        <v>132</v>
      </c>
      <c r="I167" s="55" t="s">
        <v>318</v>
      </c>
      <c r="J167" s="97" t="s">
        <v>299</v>
      </c>
    </row>
    <row r="168" spans="1:10" x14ac:dyDescent="0.25">
      <c r="A168" s="96" t="s">
        <v>307</v>
      </c>
      <c r="B168" s="55">
        <v>354713</v>
      </c>
      <c r="C168" s="14" t="s">
        <v>40</v>
      </c>
      <c r="D168" s="15">
        <v>2617.31</v>
      </c>
      <c r="E168" s="15"/>
      <c r="F168" s="16">
        <f t="shared" si="2"/>
        <v>12559.180000001496</v>
      </c>
      <c r="G168" s="17" t="s">
        <v>43</v>
      </c>
      <c r="H168" s="18" t="s">
        <v>232</v>
      </c>
      <c r="I168" s="55">
        <v>386461</v>
      </c>
      <c r="J168" s="97" t="s">
        <v>208</v>
      </c>
    </row>
    <row r="169" spans="1:10" x14ac:dyDescent="0.25">
      <c r="A169" s="96" t="s">
        <v>307</v>
      </c>
      <c r="B169" s="55">
        <v>356827</v>
      </c>
      <c r="C169" s="14" t="s">
        <v>40</v>
      </c>
      <c r="D169" s="15">
        <v>70</v>
      </c>
      <c r="E169" s="15"/>
      <c r="F169" s="16">
        <f t="shared" si="2"/>
        <v>12489.180000001496</v>
      </c>
      <c r="G169" s="17" t="s">
        <v>179</v>
      </c>
      <c r="H169" s="18" t="s">
        <v>319</v>
      </c>
      <c r="I169" s="55">
        <v>57346</v>
      </c>
      <c r="J169" s="97" t="s">
        <v>236</v>
      </c>
    </row>
    <row r="170" spans="1:10" x14ac:dyDescent="0.25">
      <c r="A170" s="96" t="s">
        <v>307</v>
      </c>
      <c r="B170" s="55">
        <v>358660</v>
      </c>
      <c r="C170" s="14" t="s">
        <v>40</v>
      </c>
      <c r="D170" s="15">
        <v>782.9</v>
      </c>
      <c r="E170" s="15"/>
      <c r="F170" s="16">
        <f t="shared" si="2"/>
        <v>11706.280000001496</v>
      </c>
      <c r="G170" s="17" t="s">
        <v>49</v>
      </c>
      <c r="H170" s="18" t="s">
        <v>50</v>
      </c>
      <c r="I170" s="55">
        <v>927</v>
      </c>
      <c r="J170" s="97" t="s">
        <v>236</v>
      </c>
    </row>
    <row r="171" spans="1:10" x14ac:dyDescent="0.25">
      <c r="A171" s="96" t="s">
        <v>307</v>
      </c>
      <c r="B171" s="55">
        <v>358346</v>
      </c>
      <c r="C171" s="14" t="s">
        <v>40</v>
      </c>
      <c r="D171" s="15">
        <v>594.92999999999995</v>
      </c>
      <c r="E171" s="15"/>
      <c r="F171" s="16">
        <f t="shared" si="2"/>
        <v>11111.350000001496</v>
      </c>
      <c r="G171" s="17" t="s">
        <v>43</v>
      </c>
      <c r="H171" s="18" t="s">
        <v>320</v>
      </c>
      <c r="I171" s="55">
        <v>262139</v>
      </c>
      <c r="J171" s="97" t="s">
        <v>236</v>
      </c>
    </row>
    <row r="172" spans="1:10" x14ac:dyDescent="0.25">
      <c r="A172" s="96" t="s">
        <v>307</v>
      </c>
      <c r="B172" s="55">
        <v>355330</v>
      </c>
      <c r="C172" s="14" t="s">
        <v>40</v>
      </c>
      <c r="D172" s="15">
        <v>1615</v>
      </c>
      <c r="E172" s="15"/>
      <c r="F172" s="16">
        <f t="shared" si="2"/>
        <v>9496.3500000014956</v>
      </c>
      <c r="G172" s="17" t="s">
        <v>69</v>
      </c>
      <c r="H172" s="18" t="s">
        <v>321</v>
      </c>
      <c r="I172" s="55">
        <v>2561</v>
      </c>
      <c r="J172" s="97" t="s">
        <v>234</v>
      </c>
    </row>
    <row r="173" spans="1:10" x14ac:dyDescent="0.25">
      <c r="A173" s="96" t="s">
        <v>307</v>
      </c>
      <c r="B173" s="55">
        <v>357937</v>
      </c>
      <c r="C173" s="14" t="s">
        <v>40</v>
      </c>
      <c r="D173" s="15">
        <v>1242</v>
      </c>
      <c r="E173" s="15"/>
      <c r="F173" s="16">
        <f t="shared" si="2"/>
        <v>8254.3500000014956</v>
      </c>
      <c r="G173" s="17" t="s">
        <v>77</v>
      </c>
      <c r="H173" s="18" t="s">
        <v>138</v>
      </c>
      <c r="I173" s="55">
        <v>2066164</v>
      </c>
      <c r="J173" s="97" t="s">
        <v>277</v>
      </c>
    </row>
    <row r="174" spans="1:10" x14ac:dyDescent="0.25">
      <c r="A174" s="96" t="s">
        <v>307</v>
      </c>
      <c r="B174" s="55">
        <v>270046</v>
      </c>
      <c r="C174" s="14" t="s">
        <v>143</v>
      </c>
      <c r="D174" s="15">
        <v>702.26</v>
      </c>
      <c r="E174" s="15"/>
      <c r="F174" s="16">
        <f t="shared" si="2"/>
        <v>7552.0900000014954</v>
      </c>
      <c r="G174" s="17" t="s">
        <v>98</v>
      </c>
      <c r="H174" s="18" t="s">
        <v>233</v>
      </c>
      <c r="I174" s="55">
        <v>12676178</v>
      </c>
      <c r="J174" s="97" t="s">
        <v>276</v>
      </c>
    </row>
    <row r="175" spans="1:10" x14ac:dyDescent="0.25">
      <c r="A175" s="96" t="s">
        <v>307</v>
      </c>
      <c r="B175" s="55">
        <v>388249</v>
      </c>
      <c r="C175" s="14" t="s">
        <v>40</v>
      </c>
      <c r="D175" s="15">
        <v>4400.54</v>
      </c>
      <c r="E175" s="15"/>
      <c r="F175" s="16">
        <f t="shared" si="2"/>
        <v>3151.5500000014954</v>
      </c>
      <c r="G175" s="17" t="s">
        <v>157</v>
      </c>
      <c r="H175" s="18" t="s">
        <v>158</v>
      </c>
      <c r="I175" s="55">
        <v>19606</v>
      </c>
      <c r="J175" s="97" t="s">
        <v>277</v>
      </c>
    </row>
    <row r="176" spans="1:10" x14ac:dyDescent="0.25">
      <c r="A176" s="96" t="s">
        <v>307</v>
      </c>
      <c r="B176" s="55"/>
      <c r="C176" s="14"/>
      <c r="D176" s="15"/>
      <c r="E176" s="15"/>
      <c r="F176" s="16">
        <f t="shared" si="2"/>
        <v>3151.5500000014954</v>
      </c>
      <c r="G176" s="17" t="s">
        <v>157</v>
      </c>
      <c r="H176" s="18" t="s">
        <v>158</v>
      </c>
      <c r="I176" s="55">
        <v>2590818</v>
      </c>
      <c r="J176" s="97" t="s">
        <v>276</v>
      </c>
    </row>
    <row r="177" spans="1:10" x14ac:dyDescent="0.25">
      <c r="A177" s="96" t="s">
        <v>307</v>
      </c>
      <c r="B177" s="55">
        <v>201428</v>
      </c>
      <c r="C177" s="14" t="s">
        <v>322</v>
      </c>
      <c r="D177" s="15">
        <v>1806.13</v>
      </c>
      <c r="E177" s="15"/>
      <c r="F177" s="16">
        <f t="shared" si="2"/>
        <v>1345.4200000014953</v>
      </c>
      <c r="G177" s="17" t="s">
        <v>247</v>
      </c>
      <c r="H177" s="18" t="s">
        <v>248</v>
      </c>
      <c r="I177" s="55">
        <v>1330</v>
      </c>
      <c r="J177" s="97" t="s">
        <v>278</v>
      </c>
    </row>
    <row r="178" spans="1:10" x14ac:dyDescent="0.25">
      <c r="A178" s="96" t="s">
        <v>323</v>
      </c>
      <c r="B178" s="55">
        <v>211511</v>
      </c>
      <c r="C178" s="14" t="s">
        <v>66</v>
      </c>
      <c r="D178" s="15">
        <v>124262.54</v>
      </c>
      <c r="E178" s="15"/>
      <c r="F178" s="16">
        <f t="shared" si="2"/>
        <v>-122917.1199999985</v>
      </c>
      <c r="G178" s="17" t="s">
        <v>155</v>
      </c>
      <c r="H178" s="18" t="s">
        <v>156</v>
      </c>
      <c r="I178" s="98">
        <v>44440</v>
      </c>
      <c r="J178" s="97" t="s">
        <v>255</v>
      </c>
    </row>
    <row r="179" spans="1:10" x14ac:dyDescent="0.25">
      <c r="A179" s="96" t="s">
        <v>323</v>
      </c>
      <c r="B179" s="55">
        <v>290798</v>
      </c>
      <c r="C179" s="14" t="s">
        <v>40</v>
      </c>
      <c r="D179" s="15">
        <v>392.42</v>
      </c>
      <c r="E179" s="15"/>
      <c r="F179" s="16">
        <f t="shared" si="2"/>
        <v>-123309.53999999849</v>
      </c>
      <c r="G179" s="17" t="s">
        <v>43</v>
      </c>
      <c r="H179" s="18" t="s">
        <v>52</v>
      </c>
      <c r="I179" s="55">
        <v>95355</v>
      </c>
      <c r="J179" s="97" t="s">
        <v>224</v>
      </c>
    </row>
    <row r="180" spans="1:10" x14ac:dyDescent="0.25">
      <c r="A180" s="96" t="s">
        <v>323</v>
      </c>
      <c r="B180" s="55">
        <v>295732</v>
      </c>
      <c r="C180" s="14" t="s">
        <v>40</v>
      </c>
      <c r="D180" s="15">
        <v>724</v>
      </c>
      <c r="E180" s="15"/>
      <c r="F180" s="16">
        <f t="shared" si="2"/>
        <v>-124033.53999999849</v>
      </c>
      <c r="G180" s="17" t="s">
        <v>43</v>
      </c>
      <c r="H180" s="18" t="s">
        <v>83</v>
      </c>
      <c r="I180" s="55">
        <v>207553</v>
      </c>
      <c r="J180" s="97" t="s">
        <v>234</v>
      </c>
    </row>
    <row r="181" spans="1:10" x14ac:dyDescent="0.25">
      <c r="A181" s="96" t="s">
        <v>323</v>
      </c>
      <c r="B181" s="55">
        <v>295134</v>
      </c>
      <c r="C181" s="14" t="s">
        <v>40</v>
      </c>
      <c r="D181" s="15">
        <v>422.5</v>
      </c>
      <c r="E181" s="15"/>
      <c r="F181" s="16">
        <f t="shared" si="2"/>
        <v>-124456.03999999849</v>
      </c>
      <c r="G181" s="17" t="s">
        <v>104</v>
      </c>
      <c r="H181" s="18" t="s">
        <v>324</v>
      </c>
      <c r="I181" s="55">
        <v>213380</v>
      </c>
      <c r="J181" s="97" t="s">
        <v>234</v>
      </c>
    </row>
    <row r="182" spans="1:10" x14ac:dyDescent="0.25">
      <c r="A182" s="96" t="s">
        <v>323</v>
      </c>
      <c r="B182" s="55">
        <v>292579</v>
      </c>
      <c r="C182" s="14" t="s">
        <v>40</v>
      </c>
      <c r="D182" s="15">
        <v>606.62</v>
      </c>
      <c r="E182" s="15"/>
      <c r="F182" s="16">
        <f t="shared" si="2"/>
        <v>-125062.65999999849</v>
      </c>
      <c r="G182" s="17" t="s">
        <v>43</v>
      </c>
      <c r="H182" s="18" t="s">
        <v>116</v>
      </c>
      <c r="I182" s="55">
        <v>12606</v>
      </c>
      <c r="J182" s="97" t="s">
        <v>234</v>
      </c>
    </row>
    <row r="183" spans="1:10" x14ac:dyDescent="0.25">
      <c r="A183" s="96" t="s">
        <v>323</v>
      </c>
      <c r="B183" s="55">
        <v>296386</v>
      </c>
      <c r="C183" s="14" t="s">
        <v>40</v>
      </c>
      <c r="D183" s="15">
        <v>1812</v>
      </c>
      <c r="E183" s="15"/>
      <c r="F183" s="16">
        <f t="shared" si="2"/>
        <v>-126874.65999999849</v>
      </c>
      <c r="G183" s="17" t="s">
        <v>43</v>
      </c>
      <c r="H183" s="18" t="s">
        <v>147</v>
      </c>
      <c r="I183" s="55">
        <v>1211664</v>
      </c>
      <c r="J183" s="97" t="s">
        <v>234</v>
      </c>
    </row>
    <row r="184" spans="1:10" x14ac:dyDescent="0.25">
      <c r="A184" s="96" t="s">
        <v>323</v>
      </c>
      <c r="B184" s="55">
        <v>291236</v>
      </c>
      <c r="C184" s="14" t="s">
        <v>40</v>
      </c>
      <c r="D184" s="15">
        <v>844.8</v>
      </c>
      <c r="E184" s="15"/>
      <c r="F184" s="16">
        <f t="shared" si="2"/>
        <v>-127719.45999999849</v>
      </c>
      <c r="G184" s="17" t="s">
        <v>43</v>
      </c>
      <c r="H184" s="18" t="s">
        <v>46</v>
      </c>
      <c r="I184" s="55">
        <v>538193</v>
      </c>
      <c r="J184" s="97" t="s">
        <v>212</v>
      </c>
    </row>
    <row r="185" spans="1:10" x14ac:dyDescent="0.25">
      <c r="A185" s="96" t="s">
        <v>323</v>
      </c>
      <c r="B185" s="55">
        <v>290472</v>
      </c>
      <c r="C185" s="14" t="s">
        <v>40</v>
      </c>
      <c r="D185" s="15">
        <v>2067.5100000000002</v>
      </c>
      <c r="E185" s="15"/>
      <c r="F185" s="16">
        <f t="shared" si="2"/>
        <v>-129786.96999999849</v>
      </c>
      <c r="G185" s="17" t="s">
        <v>43</v>
      </c>
      <c r="H185" s="18" t="s">
        <v>51</v>
      </c>
      <c r="I185" s="55">
        <v>667243</v>
      </c>
      <c r="J185" s="97" t="s">
        <v>210</v>
      </c>
    </row>
    <row r="186" spans="1:10" x14ac:dyDescent="0.25">
      <c r="A186" s="96" t="s">
        <v>323</v>
      </c>
      <c r="B186" s="55">
        <v>292998</v>
      </c>
      <c r="C186" s="14" t="s">
        <v>40</v>
      </c>
      <c r="D186" s="15">
        <v>169.5</v>
      </c>
      <c r="E186" s="15"/>
      <c r="F186" s="16">
        <f t="shared" si="2"/>
        <v>-129956.46999999849</v>
      </c>
      <c r="G186" s="17" t="s">
        <v>104</v>
      </c>
      <c r="H186" s="18" t="s">
        <v>324</v>
      </c>
      <c r="I186" s="55">
        <v>213337</v>
      </c>
      <c r="J186" s="97" t="s">
        <v>234</v>
      </c>
    </row>
    <row r="187" spans="1:10" x14ac:dyDescent="0.25">
      <c r="A187" s="96" t="s">
        <v>323</v>
      </c>
      <c r="B187" s="55">
        <v>291885</v>
      </c>
      <c r="C187" s="14" t="s">
        <v>40</v>
      </c>
      <c r="D187" s="15">
        <v>514</v>
      </c>
      <c r="E187" s="15"/>
      <c r="F187" s="16">
        <f t="shared" si="2"/>
        <v>-130470.46999999849</v>
      </c>
      <c r="G187" s="17" t="s">
        <v>43</v>
      </c>
      <c r="H187" s="18" t="s">
        <v>325</v>
      </c>
      <c r="I187" s="55">
        <v>6530</v>
      </c>
      <c r="J187" s="97" t="s">
        <v>234</v>
      </c>
    </row>
    <row r="188" spans="1:10" x14ac:dyDescent="0.25">
      <c r="A188" s="96" t="s">
        <v>323</v>
      </c>
      <c r="B188" s="55">
        <v>297400</v>
      </c>
      <c r="C188" s="14" t="s">
        <v>40</v>
      </c>
      <c r="D188" s="15">
        <v>217</v>
      </c>
      <c r="E188" s="15"/>
      <c r="F188" s="16">
        <f t="shared" si="2"/>
        <v>-130687.46999999849</v>
      </c>
      <c r="G188" s="17" t="s">
        <v>43</v>
      </c>
      <c r="H188" s="18" t="s">
        <v>326</v>
      </c>
      <c r="I188" s="55">
        <v>23222</v>
      </c>
      <c r="J188" s="97" t="s">
        <v>241</v>
      </c>
    </row>
    <row r="189" spans="1:10" x14ac:dyDescent="0.25">
      <c r="A189" s="96" t="s">
        <v>323</v>
      </c>
      <c r="B189" s="55">
        <v>211526</v>
      </c>
      <c r="C189" s="14" t="s">
        <v>246</v>
      </c>
      <c r="D189" s="15">
        <v>645</v>
      </c>
      <c r="E189" s="15"/>
      <c r="F189" s="16">
        <f t="shared" si="2"/>
        <v>-131332.46999999849</v>
      </c>
      <c r="G189" s="17" t="s">
        <v>104</v>
      </c>
      <c r="H189" s="18" t="s">
        <v>327</v>
      </c>
      <c r="I189" s="55">
        <v>704</v>
      </c>
      <c r="J189" s="97" t="s">
        <v>255</v>
      </c>
    </row>
    <row r="190" spans="1:10" x14ac:dyDescent="0.25">
      <c r="A190" s="96" t="s">
        <v>323</v>
      </c>
      <c r="B190" s="55">
        <v>295437</v>
      </c>
      <c r="C190" s="14" t="s">
        <v>40</v>
      </c>
      <c r="D190" s="15">
        <v>158.6</v>
      </c>
      <c r="E190" s="15"/>
      <c r="F190" s="16">
        <f t="shared" si="2"/>
        <v>-131491.06999999849</v>
      </c>
      <c r="G190" s="17" t="s">
        <v>43</v>
      </c>
      <c r="H190" s="18" t="s">
        <v>83</v>
      </c>
      <c r="I190" s="55">
        <v>207599</v>
      </c>
      <c r="J190" s="97" t="s">
        <v>234</v>
      </c>
    </row>
    <row r="191" spans="1:10" x14ac:dyDescent="0.25">
      <c r="A191" s="96" t="s">
        <v>323</v>
      </c>
      <c r="B191" s="55">
        <v>296687</v>
      </c>
      <c r="C191" s="14" t="s">
        <v>40</v>
      </c>
      <c r="D191" s="15">
        <v>792.96</v>
      </c>
      <c r="E191" s="15"/>
      <c r="F191" s="16">
        <f t="shared" si="2"/>
        <v>-132284.02999999849</v>
      </c>
      <c r="G191" s="17" t="s">
        <v>43</v>
      </c>
      <c r="H191" s="18" t="s">
        <v>147</v>
      </c>
      <c r="I191" s="55">
        <v>8064</v>
      </c>
      <c r="J191" s="97" t="s">
        <v>234</v>
      </c>
    </row>
    <row r="192" spans="1:10" x14ac:dyDescent="0.25">
      <c r="A192" s="96" t="s">
        <v>323</v>
      </c>
      <c r="B192" s="55">
        <v>297040</v>
      </c>
      <c r="C192" s="14" t="s">
        <v>40</v>
      </c>
      <c r="D192" s="15">
        <v>457</v>
      </c>
      <c r="E192" s="15"/>
      <c r="F192" s="16">
        <f t="shared" si="2"/>
        <v>-132741.02999999849</v>
      </c>
      <c r="G192" s="17" t="s">
        <v>43</v>
      </c>
      <c r="H192" s="18" t="s">
        <v>147</v>
      </c>
      <c r="I192" s="55">
        <v>8072</v>
      </c>
      <c r="J192" s="97" t="s">
        <v>234</v>
      </c>
    </row>
    <row r="193" spans="1:10" x14ac:dyDescent="0.25">
      <c r="A193" s="96" t="s">
        <v>323</v>
      </c>
      <c r="B193" s="55">
        <v>297771</v>
      </c>
      <c r="C193" s="14" t="s">
        <v>40</v>
      </c>
      <c r="D193" s="15">
        <v>897.7</v>
      </c>
      <c r="E193" s="15"/>
      <c r="F193" s="16">
        <f t="shared" si="2"/>
        <v>-133638.7299999985</v>
      </c>
      <c r="G193" s="17" t="s">
        <v>104</v>
      </c>
      <c r="H193" s="18" t="s">
        <v>211</v>
      </c>
      <c r="I193" s="55">
        <v>430084</v>
      </c>
      <c r="J193" s="97" t="s">
        <v>234</v>
      </c>
    </row>
    <row r="194" spans="1:10" x14ac:dyDescent="0.25">
      <c r="A194" s="96" t="s">
        <v>323</v>
      </c>
      <c r="B194" s="55">
        <v>291595</v>
      </c>
      <c r="C194" s="14" t="s">
        <v>40</v>
      </c>
      <c r="D194" s="15">
        <v>3595</v>
      </c>
      <c r="E194" s="15"/>
      <c r="F194" s="16">
        <f t="shared" si="2"/>
        <v>-137233.7299999985</v>
      </c>
      <c r="G194" s="17" t="s">
        <v>53</v>
      </c>
      <c r="H194" s="18" t="s">
        <v>226</v>
      </c>
      <c r="I194" s="55">
        <v>323</v>
      </c>
      <c r="J194" s="97" t="s">
        <v>253</v>
      </c>
    </row>
    <row r="195" spans="1:10" x14ac:dyDescent="0.25">
      <c r="A195" s="96" t="s">
        <v>323</v>
      </c>
      <c r="B195" s="55">
        <v>292203</v>
      </c>
      <c r="C195" s="14" t="s">
        <v>40</v>
      </c>
      <c r="D195" s="15">
        <v>452.68</v>
      </c>
      <c r="E195" s="15"/>
      <c r="F195" s="16">
        <f t="shared" si="2"/>
        <v>-137686.40999999849</v>
      </c>
      <c r="G195" s="17" t="s">
        <v>43</v>
      </c>
      <c r="H195" s="18" t="s">
        <v>328</v>
      </c>
      <c r="I195" s="55">
        <v>87419</v>
      </c>
      <c r="J195" s="97" t="s">
        <v>234</v>
      </c>
    </row>
    <row r="196" spans="1:10" x14ac:dyDescent="0.25">
      <c r="A196" s="96" t="s">
        <v>323</v>
      </c>
      <c r="B196" s="55">
        <v>296062</v>
      </c>
      <c r="C196" s="14" t="s">
        <v>40</v>
      </c>
      <c r="D196" s="15">
        <v>1641.47</v>
      </c>
      <c r="E196" s="15"/>
      <c r="F196" s="16">
        <f t="shared" si="2"/>
        <v>-139327.87999999849</v>
      </c>
      <c r="G196" s="17" t="s">
        <v>43</v>
      </c>
      <c r="H196" s="18" t="s">
        <v>147</v>
      </c>
      <c r="I196" s="55">
        <v>1211678</v>
      </c>
      <c r="J196" s="97" t="s">
        <v>234</v>
      </c>
    </row>
    <row r="197" spans="1:10" x14ac:dyDescent="0.25">
      <c r="A197" s="96" t="s">
        <v>323</v>
      </c>
      <c r="B197" s="55">
        <v>294411</v>
      </c>
      <c r="C197" s="14" t="s">
        <v>40</v>
      </c>
      <c r="D197" s="15">
        <v>587.70000000000005</v>
      </c>
      <c r="E197" s="15"/>
      <c r="F197" s="16">
        <f t="shared" si="2"/>
        <v>-139915.5799999985</v>
      </c>
      <c r="G197" s="17" t="s">
        <v>43</v>
      </c>
      <c r="H197" s="18" t="s">
        <v>52</v>
      </c>
      <c r="I197" s="55">
        <v>99509</v>
      </c>
      <c r="J197" s="97" t="s">
        <v>234</v>
      </c>
    </row>
    <row r="198" spans="1:10" x14ac:dyDescent="0.25">
      <c r="A198" s="96" t="s">
        <v>323</v>
      </c>
      <c r="B198" s="55">
        <v>434685</v>
      </c>
      <c r="C198" s="14" t="s">
        <v>45</v>
      </c>
      <c r="D198" s="15"/>
      <c r="E198" s="15">
        <v>146000</v>
      </c>
      <c r="F198" s="16">
        <f t="shared" si="2"/>
        <v>6084.4200000014971</v>
      </c>
      <c r="G198" s="17" t="s">
        <v>29</v>
      </c>
      <c r="H198" s="18" t="s">
        <v>269</v>
      </c>
      <c r="I198" s="55"/>
      <c r="J198" s="97"/>
    </row>
    <row r="199" spans="1:10" x14ac:dyDescent="0.25">
      <c r="A199" s="96" t="s">
        <v>262</v>
      </c>
      <c r="B199" s="55">
        <v>300056</v>
      </c>
      <c r="C199" s="14" t="s">
        <v>135</v>
      </c>
      <c r="D199" s="15">
        <v>3176.67</v>
      </c>
      <c r="E199" s="15"/>
      <c r="F199" s="16">
        <f t="shared" si="2"/>
        <v>2907.750000001497</v>
      </c>
      <c r="G199" s="17" t="s">
        <v>55</v>
      </c>
      <c r="H199" s="18" t="s">
        <v>150</v>
      </c>
      <c r="I199" s="55">
        <v>33</v>
      </c>
      <c r="J199" s="97" t="s">
        <v>276</v>
      </c>
    </row>
    <row r="200" spans="1:10" x14ac:dyDescent="0.25">
      <c r="A200" s="96" t="s">
        <v>262</v>
      </c>
      <c r="B200" s="55">
        <v>297667</v>
      </c>
      <c r="C200" s="14" t="s">
        <v>40</v>
      </c>
      <c r="D200" s="15">
        <v>325</v>
      </c>
      <c r="E200" s="15"/>
      <c r="F200" s="16">
        <f t="shared" si="2"/>
        <v>2582.750000001497</v>
      </c>
      <c r="G200" s="17" t="s">
        <v>43</v>
      </c>
      <c r="H200" s="18" t="s">
        <v>329</v>
      </c>
      <c r="I200" s="55">
        <v>243</v>
      </c>
      <c r="J200" s="97" t="s">
        <v>236</v>
      </c>
    </row>
    <row r="201" spans="1:10" x14ac:dyDescent="0.25">
      <c r="A201" s="96" t="s">
        <v>262</v>
      </c>
      <c r="B201" s="55">
        <v>229155</v>
      </c>
      <c r="C201" s="14" t="s">
        <v>40</v>
      </c>
      <c r="D201" s="15">
        <v>109</v>
      </c>
      <c r="E201" s="15"/>
      <c r="F201" s="16">
        <f t="shared" si="2"/>
        <v>2473.750000001497</v>
      </c>
      <c r="G201" s="17" t="s">
        <v>64</v>
      </c>
      <c r="H201" s="18" t="s">
        <v>65</v>
      </c>
      <c r="I201" s="55">
        <v>33595</v>
      </c>
      <c r="J201" s="97" t="s">
        <v>203</v>
      </c>
    </row>
    <row r="202" spans="1:10" x14ac:dyDescent="0.25">
      <c r="A202" s="96" t="s">
        <v>262</v>
      </c>
      <c r="B202" s="55">
        <v>226160</v>
      </c>
      <c r="C202" s="14" t="s">
        <v>40</v>
      </c>
      <c r="D202" s="15">
        <v>568</v>
      </c>
      <c r="E202" s="15"/>
      <c r="F202" s="16">
        <f t="shared" ref="F202:F257" si="3">F201-D202+E202</f>
        <v>1905.750000001497</v>
      </c>
      <c r="G202" s="17" t="s">
        <v>43</v>
      </c>
      <c r="H202" s="18" t="s">
        <v>52</v>
      </c>
      <c r="I202" s="55">
        <v>99702</v>
      </c>
      <c r="J202" s="97" t="s">
        <v>236</v>
      </c>
    </row>
    <row r="203" spans="1:10" x14ac:dyDescent="0.25">
      <c r="A203" s="96" t="s">
        <v>262</v>
      </c>
      <c r="B203" s="55">
        <v>228310</v>
      </c>
      <c r="C203" s="14" t="s">
        <v>40</v>
      </c>
      <c r="D203" s="15">
        <v>1708</v>
      </c>
      <c r="E203" s="15"/>
      <c r="F203" s="16">
        <f t="shared" si="3"/>
        <v>197.75000000149703</v>
      </c>
      <c r="G203" s="17" t="s">
        <v>43</v>
      </c>
      <c r="H203" s="18" t="s">
        <v>52</v>
      </c>
      <c r="I203" s="55">
        <v>99773</v>
      </c>
      <c r="J203" s="97" t="s">
        <v>236</v>
      </c>
    </row>
    <row r="204" spans="1:10" x14ac:dyDescent="0.25">
      <c r="A204" s="96" t="s">
        <v>262</v>
      </c>
      <c r="B204" s="55">
        <v>226395</v>
      </c>
      <c r="C204" s="14" t="s">
        <v>40</v>
      </c>
      <c r="D204" s="15">
        <v>1292.27</v>
      </c>
      <c r="E204" s="15"/>
      <c r="F204" s="16">
        <f t="shared" si="3"/>
        <v>-1094.519999998503</v>
      </c>
      <c r="G204" s="17" t="s">
        <v>43</v>
      </c>
      <c r="H204" s="18" t="s">
        <v>82</v>
      </c>
      <c r="I204" s="55">
        <v>816943</v>
      </c>
      <c r="J204" s="97" t="s">
        <v>236</v>
      </c>
    </row>
    <row r="205" spans="1:10" x14ac:dyDescent="0.25">
      <c r="A205" s="96" t="s">
        <v>262</v>
      </c>
      <c r="B205" s="55">
        <v>603734</v>
      </c>
      <c r="C205" s="14" t="s">
        <v>45</v>
      </c>
      <c r="D205" s="15"/>
      <c r="E205" s="15">
        <v>10000</v>
      </c>
      <c r="F205" s="16">
        <f t="shared" si="3"/>
        <v>8905.4800000014966</v>
      </c>
      <c r="G205" s="17" t="s">
        <v>29</v>
      </c>
      <c r="H205" s="18" t="s">
        <v>269</v>
      </c>
      <c r="I205" s="55"/>
      <c r="J205" s="97"/>
    </row>
    <row r="206" spans="1:10" x14ac:dyDescent="0.25">
      <c r="A206" s="96" t="s">
        <v>262</v>
      </c>
      <c r="B206" s="55">
        <v>229499</v>
      </c>
      <c r="C206" s="14" t="s">
        <v>40</v>
      </c>
      <c r="D206" s="15">
        <v>528</v>
      </c>
      <c r="E206" s="15"/>
      <c r="F206" s="16">
        <f t="shared" si="3"/>
        <v>8377.4800000014966</v>
      </c>
      <c r="G206" s="17" t="s">
        <v>43</v>
      </c>
      <c r="H206" s="18" t="s">
        <v>330</v>
      </c>
      <c r="I206" s="55">
        <v>168308</v>
      </c>
      <c r="J206" s="97" t="s">
        <v>236</v>
      </c>
    </row>
    <row r="207" spans="1:10" x14ac:dyDescent="0.25">
      <c r="A207" s="96" t="s">
        <v>262</v>
      </c>
      <c r="B207" s="55">
        <v>229887</v>
      </c>
      <c r="C207" s="14" t="s">
        <v>40</v>
      </c>
      <c r="D207" s="15">
        <v>1112.1500000000001</v>
      </c>
      <c r="E207" s="15"/>
      <c r="F207" s="16">
        <f t="shared" si="3"/>
        <v>7265.330000001497</v>
      </c>
      <c r="G207" s="17" t="s">
        <v>43</v>
      </c>
      <c r="H207" s="18" t="s">
        <v>230</v>
      </c>
      <c r="I207" s="55">
        <v>1866625</v>
      </c>
      <c r="J207" s="97" t="s">
        <v>203</v>
      </c>
    </row>
    <row r="208" spans="1:10" x14ac:dyDescent="0.25">
      <c r="A208" s="96" t="s">
        <v>262</v>
      </c>
      <c r="B208" s="55">
        <v>230198</v>
      </c>
      <c r="C208" s="14" t="s">
        <v>40</v>
      </c>
      <c r="D208" s="15">
        <v>994.16</v>
      </c>
      <c r="E208" s="15"/>
      <c r="F208" s="16">
        <f t="shared" si="3"/>
        <v>6271.1700000014971</v>
      </c>
      <c r="G208" s="17" t="s">
        <v>49</v>
      </c>
      <c r="H208" s="18" t="s">
        <v>50</v>
      </c>
      <c r="I208" s="55">
        <v>939</v>
      </c>
      <c r="J208" s="97" t="s">
        <v>203</v>
      </c>
    </row>
    <row r="209" spans="1:10" x14ac:dyDescent="0.25">
      <c r="A209" s="96" t="s">
        <v>262</v>
      </c>
      <c r="B209" s="55">
        <v>151148</v>
      </c>
      <c r="C209" s="14" t="s">
        <v>47</v>
      </c>
      <c r="D209" s="15">
        <v>1916.34</v>
      </c>
      <c r="E209" s="15"/>
      <c r="F209" s="16">
        <f t="shared" si="3"/>
        <v>4354.830000001497</v>
      </c>
      <c r="G209" s="17" t="s">
        <v>55</v>
      </c>
      <c r="H209" s="18" t="s">
        <v>331</v>
      </c>
      <c r="I209" s="55">
        <v>1096</v>
      </c>
      <c r="J209" s="97" t="s">
        <v>307</v>
      </c>
    </row>
    <row r="210" spans="1:10" x14ac:dyDescent="0.25">
      <c r="A210" s="96" t="s">
        <v>262</v>
      </c>
      <c r="B210" s="55">
        <v>151015</v>
      </c>
      <c r="C210" s="14" t="s">
        <v>47</v>
      </c>
      <c r="D210" s="15">
        <v>196</v>
      </c>
      <c r="E210" s="15"/>
      <c r="F210" s="16">
        <f t="shared" si="3"/>
        <v>4158.830000001497</v>
      </c>
      <c r="G210" s="17" t="s">
        <v>61</v>
      </c>
      <c r="H210" s="18" t="s">
        <v>332</v>
      </c>
      <c r="I210" s="55">
        <v>322</v>
      </c>
      <c r="J210" s="97" t="s">
        <v>277</v>
      </c>
    </row>
    <row r="211" spans="1:10" x14ac:dyDescent="0.25">
      <c r="A211" s="96" t="s">
        <v>262</v>
      </c>
      <c r="B211" s="55">
        <v>575919</v>
      </c>
      <c r="C211" s="14" t="s">
        <v>62</v>
      </c>
      <c r="D211" s="15">
        <v>201.49</v>
      </c>
      <c r="E211" s="15"/>
      <c r="F211" s="16">
        <f t="shared" si="3"/>
        <v>3957.3400000014972</v>
      </c>
      <c r="G211" s="17" t="s">
        <v>30</v>
      </c>
      <c r="H211" s="18" t="s">
        <v>81</v>
      </c>
      <c r="I211" s="55">
        <v>295138468</v>
      </c>
      <c r="J211" s="97" t="s">
        <v>262</v>
      </c>
    </row>
    <row r="212" spans="1:10" x14ac:dyDescent="0.25">
      <c r="A212" s="96" t="s">
        <v>262</v>
      </c>
      <c r="B212" s="55">
        <v>228831</v>
      </c>
      <c r="C212" s="14" t="s">
        <v>40</v>
      </c>
      <c r="D212" s="15">
        <v>1200</v>
      </c>
      <c r="E212" s="15"/>
      <c r="F212" s="16">
        <f t="shared" si="3"/>
        <v>2757.3400000014972</v>
      </c>
      <c r="G212" s="17" t="s">
        <v>43</v>
      </c>
      <c r="H212" s="18" t="s">
        <v>145</v>
      </c>
      <c r="I212" s="55">
        <v>124215</v>
      </c>
      <c r="J212" s="97" t="s">
        <v>236</v>
      </c>
    </row>
    <row r="213" spans="1:10" x14ac:dyDescent="0.25">
      <c r="A213" s="96" t="s">
        <v>333</v>
      </c>
      <c r="B213" s="55">
        <v>369318</v>
      </c>
      <c r="C213" s="14" t="s">
        <v>14</v>
      </c>
      <c r="D213" s="15">
        <v>3067.9</v>
      </c>
      <c r="E213" s="15"/>
      <c r="F213" s="16">
        <f t="shared" si="3"/>
        <v>-310.55999999850292</v>
      </c>
      <c r="G213" s="17" t="s">
        <v>33</v>
      </c>
      <c r="H213" s="17" t="s">
        <v>334</v>
      </c>
      <c r="I213" s="55">
        <v>33917</v>
      </c>
      <c r="J213" s="97" t="s">
        <v>333</v>
      </c>
    </row>
    <row r="214" spans="1:10" x14ac:dyDescent="0.25">
      <c r="A214" s="96" t="s">
        <v>333</v>
      </c>
      <c r="B214" s="55">
        <v>529088</v>
      </c>
      <c r="C214" s="14" t="s">
        <v>45</v>
      </c>
      <c r="D214" s="15"/>
      <c r="E214" s="15">
        <v>20000</v>
      </c>
      <c r="F214" s="16">
        <f t="shared" si="3"/>
        <v>19689.440000001498</v>
      </c>
      <c r="G214" s="17" t="s">
        <v>29</v>
      </c>
      <c r="H214" s="18" t="s">
        <v>269</v>
      </c>
      <c r="I214" s="55"/>
      <c r="J214" s="97"/>
    </row>
    <row r="215" spans="1:10" x14ac:dyDescent="0.25">
      <c r="A215" s="96" t="s">
        <v>333</v>
      </c>
      <c r="B215" s="55">
        <v>468668</v>
      </c>
      <c r="C215" s="14" t="s">
        <v>40</v>
      </c>
      <c r="D215" s="15">
        <v>485.28</v>
      </c>
      <c r="E215" s="15"/>
      <c r="F215" s="16">
        <f t="shared" si="3"/>
        <v>19204.160000001499</v>
      </c>
      <c r="G215" s="17" t="s">
        <v>43</v>
      </c>
      <c r="H215" s="18" t="s">
        <v>249</v>
      </c>
      <c r="I215" s="55">
        <v>384189</v>
      </c>
      <c r="J215" s="97" t="s">
        <v>198</v>
      </c>
    </row>
    <row r="216" spans="1:10" x14ac:dyDescent="0.25">
      <c r="A216" s="96" t="s">
        <v>333</v>
      </c>
      <c r="B216" s="55">
        <v>500056</v>
      </c>
      <c r="C216" s="14" t="s">
        <v>40</v>
      </c>
      <c r="D216" s="15">
        <v>750</v>
      </c>
      <c r="E216" s="15"/>
      <c r="F216" s="16">
        <f t="shared" si="3"/>
        <v>18454.160000001499</v>
      </c>
      <c r="G216" s="17" t="s">
        <v>104</v>
      </c>
      <c r="H216" s="18" t="s">
        <v>335</v>
      </c>
      <c r="I216" s="55">
        <v>1351</v>
      </c>
      <c r="J216" s="97" t="s">
        <v>277</v>
      </c>
    </row>
    <row r="217" spans="1:10" x14ac:dyDescent="0.25">
      <c r="A217" s="96" t="s">
        <v>333</v>
      </c>
      <c r="B217" s="55">
        <v>499521</v>
      </c>
      <c r="C217" s="14" t="s">
        <v>40</v>
      </c>
      <c r="D217" s="15">
        <v>450</v>
      </c>
      <c r="E217" s="15"/>
      <c r="F217" s="16">
        <f t="shared" si="3"/>
        <v>18004.160000001499</v>
      </c>
      <c r="G217" s="17" t="s">
        <v>104</v>
      </c>
      <c r="H217" s="18" t="s">
        <v>335</v>
      </c>
      <c r="I217" s="55">
        <v>1352</v>
      </c>
      <c r="J217" s="97" t="s">
        <v>277</v>
      </c>
    </row>
    <row r="218" spans="1:10" x14ac:dyDescent="0.25">
      <c r="A218" s="96" t="s">
        <v>333</v>
      </c>
      <c r="B218" s="55">
        <v>379339</v>
      </c>
      <c r="C218" s="14" t="s">
        <v>151</v>
      </c>
      <c r="D218" s="15">
        <v>3786.62</v>
      </c>
      <c r="E218" s="15"/>
      <c r="F218" s="16">
        <f t="shared" si="3"/>
        <v>14217.5400000015</v>
      </c>
      <c r="G218" s="17" t="s">
        <v>152</v>
      </c>
      <c r="H218" s="18" t="s">
        <v>153</v>
      </c>
      <c r="I218" s="55">
        <v>14842376</v>
      </c>
      <c r="J218" s="97" t="s">
        <v>274</v>
      </c>
    </row>
    <row r="219" spans="1:10" x14ac:dyDescent="0.25">
      <c r="A219" s="96" t="s">
        <v>333</v>
      </c>
      <c r="B219" s="55">
        <v>468002</v>
      </c>
      <c r="C219" s="14" t="s">
        <v>40</v>
      </c>
      <c r="D219" s="15">
        <v>101.91</v>
      </c>
      <c r="E219" s="15"/>
      <c r="F219" s="16">
        <f t="shared" si="3"/>
        <v>14115.6300000015</v>
      </c>
      <c r="G219" s="17" t="s">
        <v>43</v>
      </c>
      <c r="H219" s="18" t="s">
        <v>249</v>
      </c>
      <c r="I219" s="55">
        <v>384202</v>
      </c>
      <c r="J219" s="97" t="s">
        <v>198</v>
      </c>
    </row>
    <row r="220" spans="1:10" x14ac:dyDescent="0.25">
      <c r="A220" s="96" t="s">
        <v>333</v>
      </c>
      <c r="B220" s="55">
        <v>502298</v>
      </c>
      <c r="C220" s="14" t="s">
        <v>40</v>
      </c>
      <c r="D220" s="15">
        <v>584.5</v>
      </c>
      <c r="E220" s="15"/>
      <c r="F220" s="16">
        <f t="shared" si="3"/>
        <v>13531.1300000015</v>
      </c>
      <c r="G220" s="17" t="s">
        <v>159</v>
      </c>
      <c r="H220" s="18" t="s">
        <v>160</v>
      </c>
      <c r="I220" s="55" t="s">
        <v>336</v>
      </c>
      <c r="J220" s="97" t="s">
        <v>262</v>
      </c>
    </row>
    <row r="221" spans="1:10" x14ac:dyDescent="0.25">
      <c r="A221" s="96" t="s">
        <v>333</v>
      </c>
      <c r="B221" s="55"/>
      <c r="C221" s="14"/>
      <c r="D221" s="15"/>
      <c r="E221" s="15"/>
      <c r="F221" s="16">
        <f t="shared" si="3"/>
        <v>13531.1300000015</v>
      </c>
      <c r="G221" s="17" t="s">
        <v>159</v>
      </c>
      <c r="H221" s="18" t="s">
        <v>161</v>
      </c>
      <c r="I221" s="55" t="s">
        <v>337</v>
      </c>
      <c r="J221" s="97" t="s">
        <v>262</v>
      </c>
    </row>
    <row r="222" spans="1:10" x14ac:dyDescent="0.25">
      <c r="A222" s="96" t="s">
        <v>333</v>
      </c>
      <c r="B222" s="55">
        <v>497538</v>
      </c>
      <c r="C222" s="14" t="s">
        <v>40</v>
      </c>
      <c r="D222" s="15">
        <v>1762.93</v>
      </c>
      <c r="E222" s="15"/>
      <c r="F222" s="16">
        <f t="shared" si="3"/>
        <v>11768.2000000015</v>
      </c>
      <c r="G222" s="17" t="s">
        <v>43</v>
      </c>
      <c r="H222" s="18" t="s">
        <v>83</v>
      </c>
      <c r="I222" s="55">
        <v>202761</v>
      </c>
      <c r="J222" s="97" t="s">
        <v>224</v>
      </c>
    </row>
    <row r="223" spans="1:10" x14ac:dyDescent="0.25">
      <c r="A223" s="96" t="s">
        <v>333</v>
      </c>
      <c r="B223" s="55">
        <v>475318</v>
      </c>
      <c r="C223" s="14" t="s">
        <v>40</v>
      </c>
      <c r="D223" s="15">
        <v>390</v>
      </c>
      <c r="E223" s="15"/>
      <c r="F223" s="16">
        <f t="shared" si="3"/>
        <v>11378.2000000015</v>
      </c>
      <c r="G223" s="17" t="s">
        <v>43</v>
      </c>
      <c r="H223" s="18" t="s">
        <v>115</v>
      </c>
      <c r="I223" s="55">
        <v>12014</v>
      </c>
      <c r="J223" s="97" t="s">
        <v>203</v>
      </c>
    </row>
    <row r="224" spans="1:10" x14ac:dyDescent="0.25">
      <c r="A224" s="96" t="s">
        <v>333</v>
      </c>
      <c r="B224" s="55">
        <v>131322</v>
      </c>
      <c r="C224" s="14" t="s">
        <v>47</v>
      </c>
      <c r="D224" s="15">
        <v>342</v>
      </c>
      <c r="E224" s="15"/>
      <c r="F224" s="16">
        <f t="shared" si="3"/>
        <v>11036.2000000015</v>
      </c>
      <c r="G224" s="17" t="s">
        <v>159</v>
      </c>
      <c r="H224" s="18" t="s">
        <v>162</v>
      </c>
      <c r="I224" s="55" t="s">
        <v>338</v>
      </c>
      <c r="J224" s="97" t="s">
        <v>262</v>
      </c>
    </row>
    <row r="225" spans="1:10" x14ac:dyDescent="0.25">
      <c r="A225" s="96" t="s">
        <v>333</v>
      </c>
      <c r="B225" s="55">
        <v>496963</v>
      </c>
      <c r="C225" s="14" t="s">
        <v>40</v>
      </c>
      <c r="D225" s="15">
        <v>1332.66</v>
      </c>
      <c r="E225" s="15"/>
      <c r="F225" s="16">
        <f t="shared" si="3"/>
        <v>9703.5400000014997</v>
      </c>
      <c r="G225" s="17" t="s">
        <v>43</v>
      </c>
      <c r="H225" s="18" t="s">
        <v>146</v>
      </c>
      <c r="I225" s="55">
        <v>102166</v>
      </c>
      <c r="J225" s="97" t="s">
        <v>224</v>
      </c>
    </row>
    <row r="226" spans="1:10" x14ac:dyDescent="0.25">
      <c r="A226" s="96" t="s">
        <v>333</v>
      </c>
      <c r="B226" s="55">
        <v>474680</v>
      </c>
      <c r="C226" s="14" t="s">
        <v>40</v>
      </c>
      <c r="D226" s="15">
        <v>149</v>
      </c>
      <c r="E226" s="15"/>
      <c r="F226" s="16">
        <f t="shared" si="3"/>
        <v>9554.5400000014997</v>
      </c>
      <c r="G226" s="17" t="s">
        <v>43</v>
      </c>
      <c r="H226" s="18" t="s">
        <v>115</v>
      </c>
      <c r="I226" s="55">
        <v>12016</v>
      </c>
      <c r="J226" s="97" t="s">
        <v>203</v>
      </c>
    </row>
    <row r="227" spans="1:10" x14ac:dyDescent="0.25">
      <c r="A227" s="96" t="s">
        <v>333</v>
      </c>
      <c r="B227" s="55">
        <v>498139</v>
      </c>
      <c r="C227" s="14" t="s">
        <v>40</v>
      </c>
      <c r="D227" s="15">
        <v>55.25</v>
      </c>
      <c r="E227" s="15"/>
      <c r="F227" s="16">
        <f t="shared" si="3"/>
        <v>9499.2900000014997</v>
      </c>
      <c r="G227" s="17" t="s">
        <v>104</v>
      </c>
      <c r="H227" s="18" t="s">
        <v>211</v>
      </c>
      <c r="I227" s="55">
        <v>429844</v>
      </c>
      <c r="J227" s="97" t="s">
        <v>201</v>
      </c>
    </row>
    <row r="228" spans="1:10" x14ac:dyDescent="0.25">
      <c r="A228" s="96" t="s">
        <v>333</v>
      </c>
      <c r="B228" s="55">
        <v>484198</v>
      </c>
      <c r="C228" s="14" t="s">
        <v>40</v>
      </c>
      <c r="D228" s="15">
        <v>528</v>
      </c>
      <c r="E228" s="15"/>
      <c r="F228" s="16">
        <f t="shared" si="3"/>
        <v>8971.2900000014997</v>
      </c>
      <c r="G228" s="17" t="s">
        <v>181</v>
      </c>
      <c r="H228" s="18" t="s">
        <v>339</v>
      </c>
      <c r="I228" s="55">
        <v>8776</v>
      </c>
      <c r="J228" s="97" t="s">
        <v>203</v>
      </c>
    </row>
    <row r="229" spans="1:10" x14ac:dyDescent="0.25">
      <c r="A229" s="96" t="s">
        <v>333</v>
      </c>
      <c r="B229" s="55">
        <v>131183</v>
      </c>
      <c r="C229" s="14" t="s">
        <v>47</v>
      </c>
      <c r="D229" s="15">
        <v>250.5</v>
      </c>
      <c r="E229" s="15"/>
      <c r="F229" s="16">
        <f t="shared" si="3"/>
        <v>8720.7900000014997</v>
      </c>
      <c r="G229" s="17" t="s">
        <v>159</v>
      </c>
      <c r="H229" s="18" t="s">
        <v>160</v>
      </c>
      <c r="I229" s="55" t="s">
        <v>340</v>
      </c>
      <c r="J229" s="97" t="s">
        <v>262</v>
      </c>
    </row>
    <row r="230" spans="1:10" x14ac:dyDescent="0.25">
      <c r="A230" s="96" t="s">
        <v>333</v>
      </c>
      <c r="B230" s="55">
        <v>470795</v>
      </c>
      <c r="C230" s="14" t="s">
        <v>40</v>
      </c>
      <c r="D230" s="15">
        <v>720</v>
      </c>
      <c r="E230" s="15"/>
      <c r="F230" s="16">
        <f t="shared" si="3"/>
        <v>8000.7900000014997</v>
      </c>
      <c r="G230" s="17" t="s">
        <v>43</v>
      </c>
      <c r="H230" s="18" t="s">
        <v>244</v>
      </c>
      <c r="I230" s="55">
        <v>13350</v>
      </c>
      <c r="J230" s="97" t="s">
        <v>227</v>
      </c>
    </row>
    <row r="231" spans="1:10" x14ac:dyDescent="0.25">
      <c r="A231" s="96" t="s">
        <v>333</v>
      </c>
      <c r="B231" s="55">
        <v>469226</v>
      </c>
      <c r="C231" s="14" t="s">
        <v>40</v>
      </c>
      <c r="D231" s="15">
        <v>261.60000000000002</v>
      </c>
      <c r="E231" s="15"/>
      <c r="F231" s="16">
        <f t="shared" si="3"/>
        <v>7739.1900000014994</v>
      </c>
      <c r="G231" s="17" t="s">
        <v>43</v>
      </c>
      <c r="H231" s="18" t="s">
        <v>341</v>
      </c>
      <c r="I231" s="55">
        <v>70986</v>
      </c>
      <c r="J231" s="97" t="s">
        <v>241</v>
      </c>
    </row>
    <row r="232" spans="1:10" x14ac:dyDescent="0.25">
      <c r="A232" s="96" t="s">
        <v>333</v>
      </c>
      <c r="B232" s="55">
        <v>498713</v>
      </c>
      <c r="C232" s="14" t="s">
        <v>40</v>
      </c>
      <c r="D232" s="15">
        <v>795.33</v>
      </c>
      <c r="E232" s="15"/>
      <c r="F232" s="16">
        <f t="shared" si="3"/>
        <v>6943.8600000014994</v>
      </c>
      <c r="G232" s="17" t="s">
        <v>49</v>
      </c>
      <c r="H232" s="18" t="s">
        <v>50</v>
      </c>
      <c r="I232" s="55">
        <v>4313</v>
      </c>
      <c r="J232" s="97" t="s">
        <v>245</v>
      </c>
    </row>
    <row r="233" spans="1:10" x14ac:dyDescent="0.25">
      <c r="A233" s="96" t="s">
        <v>333</v>
      </c>
      <c r="B233" s="55">
        <v>470065</v>
      </c>
      <c r="C233" s="14" t="s">
        <v>40</v>
      </c>
      <c r="D233" s="15">
        <v>710</v>
      </c>
      <c r="E233" s="15"/>
      <c r="F233" s="16">
        <f t="shared" si="3"/>
        <v>6233.8600000014994</v>
      </c>
      <c r="G233" s="17" t="s">
        <v>104</v>
      </c>
      <c r="H233" s="18" t="s">
        <v>211</v>
      </c>
      <c r="I233" s="55">
        <v>430234</v>
      </c>
      <c r="J233" s="97" t="s">
        <v>241</v>
      </c>
    </row>
    <row r="234" spans="1:10" x14ac:dyDescent="0.25">
      <c r="A234" s="96" t="s">
        <v>333</v>
      </c>
      <c r="B234" s="55">
        <v>131445</v>
      </c>
      <c r="C234" s="14" t="s">
        <v>47</v>
      </c>
      <c r="D234" s="15">
        <v>468</v>
      </c>
      <c r="E234" s="15"/>
      <c r="F234" s="16">
        <f t="shared" si="3"/>
        <v>5765.8600000014994</v>
      </c>
      <c r="G234" s="17" t="s">
        <v>159</v>
      </c>
      <c r="H234" s="18" t="s">
        <v>162</v>
      </c>
      <c r="I234" s="55" t="s">
        <v>342</v>
      </c>
      <c r="J234" s="97" t="s">
        <v>262</v>
      </c>
    </row>
    <row r="235" spans="1:10" x14ac:dyDescent="0.25">
      <c r="A235" s="96" t="s">
        <v>343</v>
      </c>
      <c r="B235" s="55">
        <v>228449</v>
      </c>
      <c r="C235" s="14" t="s">
        <v>40</v>
      </c>
      <c r="D235" s="15">
        <v>324.06</v>
      </c>
      <c r="E235" s="15"/>
      <c r="F235" s="16">
        <f t="shared" si="3"/>
        <v>5441.800000001499</v>
      </c>
      <c r="G235" s="17" t="s">
        <v>43</v>
      </c>
      <c r="H235" s="18" t="s">
        <v>249</v>
      </c>
      <c r="I235" s="55">
        <v>383032</v>
      </c>
      <c r="J235" s="97" t="s">
        <v>227</v>
      </c>
    </row>
    <row r="236" spans="1:10" x14ac:dyDescent="0.25">
      <c r="A236" s="96" t="s">
        <v>343</v>
      </c>
      <c r="B236" s="55">
        <v>226226</v>
      </c>
      <c r="C236" s="14" t="s">
        <v>40</v>
      </c>
      <c r="D236" s="15">
        <v>2639.8</v>
      </c>
      <c r="E236" s="15"/>
      <c r="F236" s="16">
        <f t="shared" si="3"/>
        <v>2802.0000000014988</v>
      </c>
      <c r="G236" s="17" t="s">
        <v>43</v>
      </c>
      <c r="H236" s="18" t="s">
        <v>82</v>
      </c>
      <c r="I236" s="55">
        <v>813186</v>
      </c>
      <c r="J236" s="97" t="s">
        <v>227</v>
      </c>
    </row>
    <row r="237" spans="1:10" x14ac:dyDescent="0.25">
      <c r="A237" s="96" t="s">
        <v>343</v>
      </c>
      <c r="B237" s="55">
        <v>225974</v>
      </c>
      <c r="C237" s="14" t="s">
        <v>40</v>
      </c>
      <c r="D237" s="15">
        <v>630</v>
      </c>
      <c r="E237" s="15"/>
      <c r="F237" s="16">
        <f t="shared" si="3"/>
        <v>2172.0000000014988</v>
      </c>
      <c r="G237" s="17" t="s">
        <v>43</v>
      </c>
      <c r="H237" s="18" t="s">
        <v>82</v>
      </c>
      <c r="I237" s="55">
        <v>6940</v>
      </c>
      <c r="J237" s="97" t="s">
        <v>227</v>
      </c>
    </row>
    <row r="238" spans="1:10" x14ac:dyDescent="0.25">
      <c r="A238" s="96" t="s">
        <v>343</v>
      </c>
      <c r="B238" s="55">
        <v>367973</v>
      </c>
      <c r="C238" s="14" t="s">
        <v>45</v>
      </c>
      <c r="D238" s="15"/>
      <c r="E238" s="15">
        <v>7900</v>
      </c>
      <c r="F238" s="16">
        <f t="shared" si="3"/>
        <v>10072.000000001499</v>
      </c>
      <c r="G238" s="17" t="s">
        <v>29</v>
      </c>
      <c r="H238" s="18" t="s">
        <v>269</v>
      </c>
      <c r="I238" s="55"/>
      <c r="J238" s="97"/>
    </row>
    <row r="239" spans="1:10" x14ac:dyDescent="0.25">
      <c r="A239" s="96" t="s">
        <v>343</v>
      </c>
      <c r="B239" s="55">
        <v>226477</v>
      </c>
      <c r="C239" s="14" t="s">
        <v>40</v>
      </c>
      <c r="D239" s="15">
        <v>1434.34</v>
      </c>
      <c r="E239" s="15"/>
      <c r="F239" s="16">
        <f t="shared" si="3"/>
        <v>8637.6600000014987</v>
      </c>
      <c r="G239" s="17" t="s">
        <v>43</v>
      </c>
      <c r="H239" s="18" t="s">
        <v>56</v>
      </c>
      <c r="I239" s="55">
        <v>1479196</v>
      </c>
      <c r="J239" s="97" t="s">
        <v>227</v>
      </c>
    </row>
    <row r="240" spans="1:10" x14ac:dyDescent="0.25">
      <c r="A240" s="96" t="s">
        <v>343</v>
      </c>
      <c r="B240" s="55">
        <v>231627</v>
      </c>
      <c r="C240" s="14" t="s">
        <v>40</v>
      </c>
      <c r="D240" s="15">
        <v>1339.8</v>
      </c>
      <c r="E240" s="15"/>
      <c r="F240" s="16">
        <f t="shared" si="3"/>
        <v>7297.8600000014985</v>
      </c>
      <c r="G240" s="17" t="s">
        <v>43</v>
      </c>
      <c r="H240" s="18" t="s">
        <v>46</v>
      </c>
      <c r="I240" s="55">
        <v>536896</v>
      </c>
      <c r="J240" s="97" t="s">
        <v>237</v>
      </c>
    </row>
    <row r="241" spans="1:10" x14ac:dyDescent="0.25">
      <c r="A241" s="96" t="s">
        <v>343</v>
      </c>
      <c r="B241" s="55">
        <v>229129</v>
      </c>
      <c r="C241" s="14" t="s">
        <v>40</v>
      </c>
      <c r="D241" s="15">
        <v>1204.53</v>
      </c>
      <c r="E241" s="15"/>
      <c r="F241" s="16">
        <f t="shared" si="3"/>
        <v>6093.3300000014988</v>
      </c>
      <c r="G241" s="17" t="s">
        <v>43</v>
      </c>
      <c r="H241" s="18" t="s">
        <v>305</v>
      </c>
      <c r="I241" s="55">
        <v>1100021</v>
      </c>
      <c r="J241" s="97" t="s">
        <v>234</v>
      </c>
    </row>
    <row r="242" spans="1:10" x14ac:dyDescent="0.25">
      <c r="A242" s="96" t="s">
        <v>343</v>
      </c>
      <c r="B242" s="55">
        <v>225735</v>
      </c>
      <c r="C242" s="14" t="s">
        <v>40</v>
      </c>
      <c r="D242" s="15">
        <v>328.42</v>
      </c>
      <c r="E242" s="15"/>
      <c r="F242" s="16">
        <f t="shared" si="3"/>
        <v>5764.9100000014987</v>
      </c>
      <c r="G242" s="17" t="s">
        <v>43</v>
      </c>
      <c r="H242" s="18" t="s">
        <v>56</v>
      </c>
      <c r="I242" s="55">
        <v>54754</v>
      </c>
      <c r="J242" s="97" t="s">
        <v>227</v>
      </c>
    </row>
    <row r="243" spans="1:10" x14ac:dyDescent="0.25">
      <c r="A243" s="96" t="s">
        <v>344</v>
      </c>
      <c r="B243" s="55">
        <v>290835</v>
      </c>
      <c r="C243" s="14" t="s">
        <v>45</v>
      </c>
      <c r="D243" s="15"/>
      <c r="E243" s="15">
        <v>20000</v>
      </c>
      <c r="F243" s="16">
        <f t="shared" si="3"/>
        <v>25764.910000001499</v>
      </c>
      <c r="G243" s="17" t="s">
        <v>29</v>
      </c>
      <c r="H243" s="18" t="s">
        <v>269</v>
      </c>
      <c r="I243" s="55"/>
      <c r="J243" s="97"/>
    </row>
    <row r="244" spans="1:10" x14ac:dyDescent="0.25">
      <c r="A244" s="96" t="s">
        <v>344</v>
      </c>
      <c r="B244" s="55">
        <v>254079</v>
      </c>
      <c r="C244" s="14" t="s">
        <v>40</v>
      </c>
      <c r="D244" s="15">
        <v>838.82</v>
      </c>
      <c r="E244" s="15"/>
      <c r="F244" s="16">
        <f t="shared" si="3"/>
        <v>24926.090000001499</v>
      </c>
      <c r="G244" s="17" t="s">
        <v>49</v>
      </c>
      <c r="H244" s="18" t="s">
        <v>50</v>
      </c>
      <c r="I244" s="55">
        <v>953</v>
      </c>
      <c r="J244" s="97" t="s">
        <v>253</v>
      </c>
    </row>
    <row r="245" spans="1:10" x14ac:dyDescent="0.25">
      <c r="A245" s="96" t="s">
        <v>344</v>
      </c>
      <c r="B245" s="55">
        <v>253685</v>
      </c>
      <c r="C245" s="14" t="s">
        <v>40</v>
      </c>
      <c r="D245" s="15">
        <v>1610</v>
      </c>
      <c r="E245" s="15"/>
      <c r="F245" s="16">
        <f t="shared" si="3"/>
        <v>23316.090000001499</v>
      </c>
      <c r="G245" s="17" t="s">
        <v>43</v>
      </c>
      <c r="H245" s="18" t="s">
        <v>345</v>
      </c>
      <c r="I245" s="55">
        <v>65</v>
      </c>
      <c r="J245" s="97" t="s">
        <v>245</v>
      </c>
    </row>
    <row r="246" spans="1:10" x14ac:dyDescent="0.25">
      <c r="A246" s="96" t="s">
        <v>344</v>
      </c>
      <c r="B246" s="55">
        <v>253345</v>
      </c>
      <c r="C246" s="14" t="s">
        <v>40</v>
      </c>
      <c r="D246" s="15">
        <v>21631.5</v>
      </c>
      <c r="E246" s="15"/>
      <c r="F246" s="16">
        <f t="shared" si="3"/>
        <v>1684.590000001499</v>
      </c>
      <c r="G246" s="17" t="s">
        <v>183</v>
      </c>
      <c r="H246" s="18" t="s">
        <v>250</v>
      </c>
      <c r="I246" s="55">
        <v>268</v>
      </c>
      <c r="J246" s="97" t="s">
        <v>223</v>
      </c>
    </row>
    <row r="247" spans="1:10" x14ac:dyDescent="0.25">
      <c r="A247" s="96" t="s">
        <v>346</v>
      </c>
      <c r="B247" s="55">
        <v>289768</v>
      </c>
      <c r="C247" s="14" t="s">
        <v>45</v>
      </c>
      <c r="D247" s="15"/>
      <c r="E247" s="15">
        <v>3500</v>
      </c>
      <c r="F247" s="16">
        <f t="shared" si="3"/>
        <v>5184.590000001499</v>
      </c>
      <c r="G247" s="17" t="s">
        <v>29</v>
      </c>
      <c r="H247" s="18" t="s">
        <v>269</v>
      </c>
      <c r="I247" s="55"/>
      <c r="J247" s="97"/>
    </row>
    <row r="248" spans="1:10" x14ac:dyDescent="0.25">
      <c r="A248" s="96" t="s">
        <v>346</v>
      </c>
      <c r="B248" s="55">
        <v>358413</v>
      </c>
      <c r="C248" s="14" t="s">
        <v>40</v>
      </c>
      <c r="D248" s="15">
        <v>124.5</v>
      </c>
      <c r="E248" s="15"/>
      <c r="F248" s="16">
        <f t="shared" si="3"/>
        <v>5060.090000001499</v>
      </c>
      <c r="G248" s="17" t="s">
        <v>43</v>
      </c>
      <c r="H248" s="18" t="s">
        <v>115</v>
      </c>
      <c r="I248" s="55">
        <v>12022</v>
      </c>
      <c r="J248" s="97" t="s">
        <v>251</v>
      </c>
    </row>
    <row r="249" spans="1:10" x14ac:dyDescent="0.25">
      <c r="A249" s="96" t="s">
        <v>346</v>
      </c>
      <c r="B249" s="55">
        <v>358096</v>
      </c>
      <c r="C249" s="14" t="s">
        <v>40</v>
      </c>
      <c r="D249" s="15">
        <v>1201.5999999999999</v>
      </c>
      <c r="E249" s="15"/>
      <c r="F249" s="16">
        <f t="shared" si="3"/>
        <v>3858.4900000014991</v>
      </c>
      <c r="G249" s="17" t="s">
        <v>104</v>
      </c>
      <c r="H249" s="18" t="s">
        <v>347</v>
      </c>
      <c r="I249" s="55">
        <v>458</v>
      </c>
      <c r="J249" s="97" t="s">
        <v>251</v>
      </c>
    </row>
    <row r="250" spans="1:10" x14ac:dyDescent="0.25">
      <c r="A250" s="96" t="s">
        <v>346</v>
      </c>
      <c r="B250" s="55"/>
      <c r="C250" s="14"/>
      <c r="D250" s="15"/>
      <c r="E250" s="15"/>
      <c r="F250" s="16">
        <f t="shared" si="3"/>
        <v>3858.4900000014991</v>
      </c>
      <c r="G250" s="17" t="s">
        <v>104</v>
      </c>
      <c r="H250" s="18" t="s">
        <v>347</v>
      </c>
      <c r="I250" s="55">
        <v>574</v>
      </c>
      <c r="J250" s="97" t="s">
        <v>251</v>
      </c>
    </row>
    <row r="251" spans="1:10" x14ac:dyDescent="0.25">
      <c r="A251" s="96" t="s">
        <v>346</v>
      </c>
      <c r="B251" s="55">
        <v>358879</v>
      </c>
      <c r="C251" s="14" t="s">
        <v>40</v>
      </c>
      <c r="D251" s="15">
        <v>607.42999999999995</v>
      </c>
      <c r="E251" s="15"/>
      <c r="F251" s="16">
        <f t="shared" si="3"/>
        <v>3251.0600000014992</v>
      </c>
      <c r="G251" s="17" t="s">
        <v>43</v>
      </c>
      <c r="H251" s="18" t="s">
        <v>82</v>
      </c>
      <c r="I251" s="55">
        <v>817875</v>
      </c>
      <c r="J251" s="97" t="s">
        <v>251</v>
      </c>
    </row>
    <row r="252" spans="1:10" x14ac:dyDescent="0.25">
      <c r="A252" s="96" t="s">
        <v>348</v>
      </c>
      <c r="B252" s="55">
        <v>369318</v>
      </c>
      <c r="C252" s="14" t="s">
        <v>14</v>
      </c>
      <c r="D252" s="15">
        <v>18000.68</v>
      </c>
      <c r="E252" s="15"/>
      <c r="F252" s="16">
        <f t="shared" si="3"/>
        <v>-14749.6199999985</v>
      </c>
      <c r="G252" s="17" t="s">
        <v>268</v>
      </c>
      <c r="H252" s="18" t="s">
        <v>16</v>
      </c>
      <c r="I252" s="98">
        <v>44317</v>
      </c>
      <c r="J252" s="97" t="s">
        <v>348</v>
      </c>
    </row>
    <row r="253" spans="1:10" x14ac:dyDescent="0.25">
      <c r="A253" s="96" t="s">
        <v>348</v>
      </c>
      <c r="B253" s="55">
        <v>227376</v>
      </c>
      <c r="C253" s="14" t="s">
        <v>45</v>
      </c>
      <c r="D253" s="15"/>
      <c r="E253" s="15">
        <v>20000</v>
      </c>
      <c r="F253" s="16">
        <f t="shared" si="3"/>
        <v>5250.3800000014999</v>
      </c>
      <c r="G253" s="17" t="s">
        <v>29</v>
      </c>
      <c r="H253" s="18" t="s">
        <v>269</v>
      </c>
      <c r="I253" s="55"/>
      <c r="J253" s="97"/>
    </row>
    <row r="254" spans="1:10" x14ac:dyDescent="0.25">
      <c r="A254" s="96" t="s">
        <v>348</v>
      </c>
      <c r="B254" s="55">
        <v>195410</v>
      </c>
      <c r="C254" s="14" t="s">
        <v>40</v>
      </c>
      <c r="D254" s="15">
        <v>1236.48</v>
      </c>
      <c r="E254" s="15"/>
      <c r="F254" s="16">
        <f t="shared" si="3"/>
        <v>4013.9000000014998</v>
      </c>
      <c r="G254" s="17" t="s">
        <v>49</v>
      </c>
      <c r="H254" s="18" t="s">
        <v>50</v>
      </c>
      <c r="I254" s="55">
        <v>963</v>
      </c>
      <c r="J254" s="97" t="s">
        <v>267</v>
      </c>
    </row>
    <row r="255" spans="1:10" x14ac:dyDescent="0.25">
      <c r="A255" s="96" t="s">
        <v>348</v>
      </c>
      <c r="B255" s="55">
        <v>194803</v>
      </c>
      <c r="C255" s="14" t="s">
        <v>40</v>
      </c>
      <c r="D255" s="15">
        <v>936.33</v>
      </c>
      <c r="E255" s="15"/>
      <c r="F255" s="16">
        <f t="shared" si="3"/>
        <v>3077.5700000014999</v>
      </c>
      <c r="G255" s="17" t="s">
        <v>43</v>
      </c>
      <c r="H255" s="18" t="s">
        <v>52</v>
      </c>
      <c r="I255" s="55">
        <v>100748</v>
      </c>
      <c r="J255" s="97" t="s">
        <v>253</v>
      </c>
    </row>
    <row r="256" spans="1:10" x14ac:dyDescent="0.25">
      <c r="A256" s="96" t="s">
        <v>348</v>
      </c>
      <c r="B256" s="55">
        <v>196032</v>
      </c>
      <c r="C256" s="14" t="s">
        <v>40</v>
      </c>
      <c r="D256" s="15">
        <v>1835.82</v>
      </c>
      <c r="E256" s="15"/>
      <c r="F256" s="16">
        <f t="shared" si="3"/>
        <v>1241.7500000015</v>
      </c>
      <c r="G256" s="17" t="s">
        <v>43</v>
      </c>
      <c r="H256" s="18" t="s">
        <v>349</v>
      </c>
      <c r="I256" s="55">
        <v>9597</v>
      </c>
      <c r="J256" s="97" t="s">
        <v>251</v>
      </c>
    </row>
    <row r="257" spans="1:10" x14ac:dyDescent="0.25">
      <c r="A257" s="96" t="s">
        <v>348</v>
      </c>
      <c r="B257" s="55">
        <v>195676</v>
      </c>
      <c r="C257" s="14" t="s">
        <v>40</v>
      </c>
      <c r="D257" s="15">
        <v>129</v>
      </c>
      <c r="E257" s="15"/>
      <c r="F257" s="16">
        <f t="shared" si="3"/>
        <v>1112.7500000015</v>
      </c>
      <c r="G257" s="17" t="s">
        <v>121</v>
      </c>
      <c r="H257" s="18" t="s">
        <v>187</v>
      </c>
      <c r="I257" s="55">
        <v>7675</v>
      </c>
      <c r="J257" s="97" t="s">
        <v>228</v>
      </c>
    </row>
    <row r="258" spans="1:10" x14ac:dyDescent="0.25">
      <c r="A258" s="13"/>
      <c r="B258" s="14"/>
      <c r="C258" s="14"/>
      <c r="D258" s="15"/>
      <c r="E258" s="15"/>
      <c r="F258" s="16"/>
      <c r="G258" s="17"/>
      <c r="H258" s="18"/>
      <c r="I258" s="55"/>
      <c r="J258" s="19"/>
    </row>
    <row r="259" spans="1:10" ht="15.75" thickBot="1" x14ac:dyDescent="0.3">
      <c r="A259" s="88" t="s">
        <v>22</v>
      </c>
      <c r="B259" s="89"/>
      <c r="C259" s="20"/>
      <c r="D259" s="21">
        <f>SUM(D10:D258)</f>
        <v>1458428.7900000003</v>
      </c>
      <c r="E259" s="21">
        <f>SUM(E10:E258)</f>
        <v>1457084.4900000002</v>
      </c>
      <c r="F259" s="22">
        <f>F9-D259+E259</f>
        <v>1112.750000001397</v>
      </c>
      <c r="G259" s="23"/>
      <c r="H259" s="24"/>
      <c r="I259" s="56"/>
      <c r="J259" s="26"/>
    </row>
    <row r="260" spans="1:10" x14ac:dyDescent="0.25">
      <c r="A260" s="27" t="s">
        <v>23</v>
      </c>
      <c r="B260" s="3"/>
      <c r="C260" s="3"/>
      <c r="D260" s="4"/>
      <c r="E260" s="3"/>
      <c r="F260" s="3"/>
      <c r="G260" s="3"/>
      <c r="H260" s="3"/>
      <c r="I260" s="54"/>
      <c r="J260" s="5"/>
    </row>
    <row r="261" spans="1:10" x14ac:dyDescent="0.25">
      <c r="A261" s="27"/>
      <c r="B261" s="3"/>
      <c r="C261" s="3"/>
      <c r="D261" s="4"/>
      <c r="E261" s="3"/>
      <c r="F261" s="3"/>
      <c r="G261" s="3"/>
      <c r="H261" s="3"/>
      <c r="I261" s="54"/>
      <c r="J261" s="5"/>
    </row>
    <row r="262" spans="1:10" x14ac:dyDescent="0.25">
      <c r="A262" s="27"/>
      <c r="B262" s="3"/>
      <c r="C262" s="3"/>
      <c r="D262" s="4"/>
      <c r="E262" s="3"/>
      <c r="F262" s="3"/>
      <c r="G262" s="3"/>
      <c r="H262" s="3"/>
      <c r="I262" s="54"/>
      <c r="J262" s="5"/>
    </row>
    <row r="263" spans="1:10" x14ac:dyDescent="0.25">
      <c r="D263" s="1"/>
      <c r="I263" s="53"/>
      <c r="J263" s="2"/>
    </row>
    <row r="264" spans="1:10" ht="25.5" x14ac:dyDescent="0.25">
      <c r="C264" s="83" t="s">
        <v>0</v>
      </c>
      <c r="D264" s="83"/>
      <c r="E264" s="83"/>
      <c r="F264" s="83"/>
      <c r="G264" s="83"/>
      <c r="H264" s="83"/>
      <c r="I264" s="83"/>
      <c r="J264" s="83"/>
    </row>
    <row r="265" spans="1:10" x14ac:dyDescent="0.25">
      <c r="D265" s="1"/>
      <c r="I265" s="53"/>
      <c r="J265" s="2"/>
    </row>
    <row r="266" spans="1:10" ht="18.75" x14ac:dyDescent="0.3">
      <c r="A266" s="84" t="s">
        <v>350</v>
      </c>
      <c r="B266" s="84"/>
      <c r="C266" s="84"/>
      <c r="D266" s="84"/>
      <c r="E266" s="84"/>
      <c r="F266" s="84"/>
      <c r="G266" s="84"/>
      <c r="H266" s="84"/>
      <c r="I266" s="84"/>
      <c r="J266" s="84"/>
    </row>
    <row r="267" spans="1:10" x14ac:dyDescent="0.25">
      <c r="A267" s="3"/>
      <c r="B267" s="3"/>
      <c r="C267" s="3"/>
      <c r="D267" s="4"/>
      <c r="E267" s="3"/>
      <c r="F267" s="3"/>
      <c r="G267" s="3"/>
      <c r="H267" s="3"/>
      <c r="I267" s="54"/>
      <c r="J267" s="5"/>
    </row>
    <row r="268" spans="1:10" x14ac:dyDescent="0.25">
      <c r="A268" s="90" t="s">
        <v>24</v>
      </c>
      <c r="B268" s="91"/>
      <c r="C268" s="91"/>
      <c r="D268" s="91"/>
      <c r="E268" s="92"/>
      <c r="F268" s="3"/>
      <c r="G268" s="93" t="s">
        <v>25</v>
      </c>
      <c r="H268" s="93"/>
      <c r="I268" s="93"/>
      <c r="J268" s="5"/>
    </row>
    <row r="269" spans="1:10" x14ac:dyDescent="0.25">
      <c r="A269" s="28" t="s">
        <v>152</v>
      </c>
      <c r="B269" s="82"/>
      <c r="C269" s="82"/>
      <c r="D269" s="29"/>
      <c r="E269" s="30">
        <f t="shared" ref="E269:E324" si="4">SUMIF($G$8:$G$258,A269,$D$8:$D$258)</f>
        <v>3786.62</v>
      </c>
      <c r="F269" s="3"/>
      <c r="G269" s="81" t="s">
        <v>29</v>
      </c>
      <c r="H269" s="82"/>
      <c r="I269" s="57">
        <f>SUMIF($G$8:$G$258,G269,$E$8:$E$258)</f>
        <v>771400</v>
      </c>
      <c r="J269" s="5"/>
    </row>
    <row r="270" spans="1:10" x14ac:dyDescent="0.25">
      <c r="A270" s="28" t="s">
        <v>84</v>
      </c>
      <c r="B270" s="82"/>
      <c r="C270" s="82"/>
      <c r="D270" s="29"/>
      <c r="E270" s="30">
        <f t="shared" si="4"/>
        <v>1824.18</v>
      </c>
      <c r="F270" s="3"/>
      <c r="G270" s="81" t="s">
        <v>58</v>
      </c>
      <c r="H270" s="82"/>
      <c r="I270" s="58">
        <f>SUMIF($G$8:$G$258,G270,$E$8:$E$258)</f>
        <v>670000</v>
      </c>
      <c r="J270" s="5"/>
    </row>
    <row r="271" spans="1:10" x14ac:dyDescent="0.25">
      <c r="A271" s="28" t="s">
        <v>163</v>
      </c>
      <c r="B271" s="82"/>
      <c r="C271" s="82"/>
      <c r="D271" s="29"/>
      <c r="E271" s="30">
        <f t="shared" si="4"/>
        <v>0</v>
      </c>
      <c r="F271" s="3"/>
      <c r="G271" s="28" t="s">
        <v>21</v>
      </c>
      <c r="H271" s="82"/>
      <c r="I271" s="58">
        <f>SUMIF($G$8:$G$258,G271,$E$8:$E$258)</f>
        <v>15684.49</v>
      </c>
      <c r="J271" s="5"/>
    </row>
    <row r="272" spans="1:10" x14ac:dyDescent="0.25">
      <c r="A272" s="28" t="s">
        <v>68</v>
      </c>
      <c r="B272" s="82"/>
      <c r="C272" s="82"/>
      <c r="D272" s="29"/>
      <c r="E272" s="30">
        <f t="shared" si="4"/>
        <v>615000</v>
      </c>
      <c r="F272" s="3"/>
      <c r="G272" s="28" t="s">
        <v>27</v>
      </c>
      <c r="H272" s="3"/>
      <c r="I272" s="58">
        <f>SUMIF($G$8:$G$258,G272,$E$8:$E$258)</f>
        <v>0</v>
      </c>
      <c r="J272" s="5"/>
    </row>
    <row r="273" spans="1:10" x14ac:dyDescent="0.25">
      <c r="A273" s="28" t="s">
        <v>155</v>
      </c>
      <c r="D273" s="29"/>
      <c r="E273" s="30">
        <f t="shared" si="4"/>
        <v>124262.54</v>
      </c>
      <c r="F273" s="3"/>
      <c r="G273" s="28"/>
      <c r="H273" s="3"/>
      <c r="I273" s="58">
        <f>SUMIF($G$8:$G$258,G273,$E$8:$E$258)</f>
        <v>0</v>
      </c>
      <c r="J273" s="5"/>
    </row>
    <row r="274" spans="1:10" x14ac:dyDescent="0.25">
      <c r="A274" s="28" t="s">
        <v>164</v>
      </c>
      <c r="B274" s="82"/>
      <c r="C274" s="82"/>
      <c r="D274" s="29"/>
      <c r="E274" s="30">
        <f t="shared" si="4"/>
        <v>0</v>
      </c>
      <c r="F274" s="3"/>
      <c r="G274" s="33" t="s">
        <v>32</v>
      </c>
      <c r="H274" s="34"/>
      <c r="I274" s="59">
        <f>SUM(I269:I273)</f>
        <v>1457084.49</v>
      </c>
      <c r="J274" s="60">
        <f>E259-I274</f>
        <v>0</v>
      </c>
    </row>
    <row r="275" spans="1:10" x14ac:dyDescent="0.25">
      <c r="A275" s="28" t="s">
        <v>159</v>
      </c>
      <c r="B275" s="82"/>
      <c r="C275" s="82"/>
      <c r="D275" s="29"/>
      <c r="E275" s="30">
        <f t="shared" si="4"/>
        <v>1784.5</v>
      </c>
      <c r="F275" s="3"/>
      <c r="G275" s="36"/>
      <c r="H275" s="37"/>
      <c r="I275" s="61"/>
      <c r="J275" s="5"/>
    </row>
    <row r="276" spans="1:10" x14ac:dyDescent="0.25">
      <c r="A276" s="28" t="s">
        <v>133</v>
      </c>
      <c r="B276" s="82"/>
      <c r="C276" s="82"/>
      <c r="D276" s="29"/>
      <c r="E276" s="30">
        <f t="shared" si="4"/>
        <v>5547.71</v>
      </c>
      <c r="F276" s="3"/>
      <c r="G276" s="39" t="s">
        <v>34</v>
      </c>
      <c r="H276" s="40"/>
      <c r="I276" s="62"/>
      <c r="J276" s="2"/>
    </row>
    <row r="277" spans="1:10" x14ac:dyDescent="0.25">
      <c r="A277" s="28" t="s">
        <v>165</v>
      </c>
      <c r="B277" s="82"/>
      <c r="C277" s="82"/>
      <c r="D277" s="29"/>
      <c r="E277" s="30">
        <f t="shared" si="4"/>
        <v>449.9</v>
      </c>
      <c r="F277" s="3"/>
      <c r="G277" s="81" t="s">
        <v>35</v>
      </c>
      <c r="H277" s="82"/>
      <c r="I277" s="58">
        <f>'[1]CEF Setembro 2021 - 901922'!I286</f>
        <v>1597871.4999999995</v>
      </c>
      <c r="J277" s="2"/>
    </row>
    <row r="278" spans="1:10" x14ac:dyDescent="0.25">
      <c r="A278" s="28" t="s">
        <v>166</v>
      </c>
      <c r="B278" s="82"/>
      <c r="C278" s="82"/>
      <c r="D278" s="29"/>
      <c r="E278" s="30">
        <f t="shared" si="4"/>
        <v>0</v>
      </c>
      <c r="F278" s="3"/>
      <c r="G278" s="28" t="s">
        <v>68</v>
      </c>
      <c r="H278" s="82"/>
      <c r="I278" s="58">
        <f>SUMIF($G$8:$G$258,G278,$D$8:$D$258)</f>
        <v>615000</v>
      </c>
      <c r="J278" s="2"/>
    </row>
    <row r="279" spans="1:10" x14ac:dyDescent="0.25">
      <c r="A279" s="28" t="s">
        <v>76</v>
      </c>
      <c r="B279" s="82"/>
      <c r="C279" s="82"/>
      <c r="D279" s="29"/>
      <c r="E279" s="30">
        <f t="shared" si="4"/>
        <v>0</v>
      </c>
      <c r="F279" s="3"/>
      <c r="G279" s="94" t="s">
        <v>29</v>
      </c>
      <c r="H279" s="95"/>
      <c r="I279" s="58">
        <f>-SUMIF($G$8:$G$258,G279,$E$8:$E$258)</f>
        <v>-771400</v>
      </c>
      <c r="J279" s="2"/>
    </row>
    <row r="280" spans="1:10" x14ac:dyDescent="0.25">
      <c r="A280" s="81" t="s">
        <v>77</v>
      </c>
      <c r="B280" s="82"/>
      <c r="C280" s="82"/>
      <c r="D280" s="29"/>
      <c r="E280" s="30">
        <f t="shared" si="4"/>
        <v>1277</v>
      </c>
      <c r="F280" s="3"/>
      <c r="G280" s="81" t="s">
        <v>195</v>
      </c>
      <c r="H280" s="82"/>
      <c r="I280" s="58">
        <v>8123.42</v>
      </c>
      <c r="J280" s="2"/>
    </row>
    <row r="281" spans="1:10" x14ac:dyDescent="0.25">
      <c r="A281" s="28" t="s">
        <v>28</v>
      </c>
      <c r="B281" s="82"/>
      <c r="C281" s="82"/>
      <c r="D281" s="29"/>
      <c r="E281" s="30">
        <f t="shared" si="4"/>
        <v>0</v>
      </c>
      <c r="F281" s="3"/>
      <c r="G281" s="42"/>
      <c r="H281" s="43"/>
      <c r="I281" s="58"/>
      <c r="J281" s="2"/>
    </row>
    <row r="282" spans="1:10" x14ac:dyDescent="0.25">
      <c r="A282" s="28" t="s">
        <v>167</v>
      </c>
      <c r="B282" s="82"/>
      <c r="C282" s="82"/>
      <c r="D282" s="29"/>
      <c r="E282" s="30">
        <f t="shared" si="4"/>
        <v>0</v>
      </c>
      <c r="F282" s="3"/>
      <c r="G282" s="44" t="s">
        <v>37</v>
      </c>
      <c r="H282" s="43"/>
      <c r="I282" s="63">
        <f>SUM(I277:I281)</f>
        <v>1449594.9199999995</v>
      </c>
      <c r="J282" s="2"/>
    </row>
    <row r="283" spans="1:10" x14ac:dyDescent="0.25">
      <c r="A283" s="28" t="s">
        <v>148</v>
      </c>
      <c r="B283" s="82"/>
      <c r="C283" s="82"/>
      <c r="D283" s="29"/>
      <c r="E283" s="30">
        <f t="shared" si="4"/>
        <v>0</v>
      </c>
      <c r="F283" s="3"/>
      <c r="G283" s="46"/>
      <c r="I283" s="64"/>
      <c r="J283" s="5"/>
    </row>
    <row r="284" spans="1:10" x14ac:dyDescent="0.25">
      <c r="A284" s="28" t="s">
        <v>97</v>
      </c>
      <c r="B284" s="82"/>
      <c r="C284" s="82"/>
      <c r="D284" s="29"/>
      <c r="E284" s="30">
        <f t="shared" si="4"/>
        <v>709.51</v>
      </c>
      <c r="F284" s="3"/>
      <c r="G284" s="65" t="s">
        <v>168</v>
      </c>
      <c r="H284" s="66"/>
      <c r="I284" s="67"/>
      <c r="J284" s="5"/>
    </row>
    <row r="285" spans="1:10" x14ac:dyDescent="0.25">
      <c r="A285" s="28" t="s">
        <v>169</v>
      </c>
      <c r="B285" s="82"/>
      <c r="C285" s="82"/>
      <c r="D285" s="29"/>
      <c r="E285" s="30">
        <f t="shared" si="4"/>
        <v>0</v>
      </c>
      <c r="F285" s="3"/>
      <c r="G285" s="68" t="s">
        <v>35</v>
      </c>
      <c r="H285" s="69"/>
      <c r="I285" s="57">
        <v>0</v>
      </c>
      <c r="J285" s="5"/>
    </row>
    <row r="286" spans="1:10" x14ac:dyDescent="0.25">
      <c r="A286" s="28" t="s">
        <v>93</v>
      </c>
      <c r="B286" s="82"/>
      <c r="C286" s="82"/>
      <c r="D286" s="29"/>
      <c r="E286" s="30">
        <f t="shared" si="4"/>
        <v>47174.32</v>
      </c>
      <c r="F286" s="3"/>
      <c r="G286" s="28" t="s">
        <v>170</v>
      </c>
      <c r="H286" s="82"/>
      <c r="I286" s="58">
        <f>SUMIF($G$8:$G$258,G286,$E$8:$E$258)</f>
        <v>0</v>
      </c>
      <c r="J286" s="5"/>
    </row>
    <row r="287" spans="1:10" x14ac:dyDescent="0.25">
      <c r="A287" s="28" t="s">
        <v>268</v>
      </c>
      <c r="B287" s="82"/>
      <c r="C287" s="82"/>
      <c r="D287" s="29"/>
      <c r="E287" s="30">
        <f t="shared" si="4"/>
        <v>32343.239999999998</v>
      </c>
      <c r="F287" s="3"/>
      <c r="G287" s="81" t="s">
        <v>171</v>
      </c>
      <c r="H287" s="82"/>
      <c r="I287" s="58">
        <f>-SUMIF($G$8:$G$258,G287,$D$8:$D$258)</f>
        <v>0</v>
      </c>
      <c r="J287" s="5"/>
    </row>
    <row r="288" spans="1:10" x14ac:dyDescent="0.25">
      <c r="A288" s="28" t="s">
        <v>30</v>
      </c>
      <c r="B288" s="82"/>
      <c r="C288" s="82"/>
      <c r="D288" s="29"/>
      <c r="E288" s="30">
        <f t="shared" si="4"/>
        <v>48228.53</v>
      </c>
      <c r="F288" s="3"/>
      <c r="G288" s="81"/>
      <c r="H288" s="43"/>
      <c r="I288" s="70"/>
      <c r="J288" s="5"/>
    </row>
    <row r="289" spans="1:10" x14ac:dyDescent="0.25">
      <c r="A289" s="28" t="s">
        <v>172</v>
      </c>
      <c r="B289" s="82"/>
      <c r="C289" s="82"/>
      <c r="D289" s="29"/>
      <c r="E289" s="30">
        <f t="shared" si="4"/>
        <v>0</v>
      </c>
      <c r="F289" s="3"/>
      <c r="G289" s="33" t="s">
        <v>173</v>
      </c>
      <c r="H289" s="43"/>
      <c r="I289" s="59">
        <f>SUM(I285:I288)</f>
        <v>0</v>
      </c>
      <c r="J289" s="5"/>
    </row>
    <row r="290" spans="1:10" x14ac:dyDescent="0.25">
      <c r="A290" s="81" t="s">
        <v>64</v>
      </c>
      <c r="B290" s="82"/>
      <c r="C290" s="82"/>
      <c r="D290" s="29"/>
      <c r="E290" s="30">
        <f t="shared" si="4"/>
        <v>109</v>
      </c>
      <c r="F290" s="3"/>
      <c r="G290" s="46"/>
      <c r="I290" s="64"/>
      <c r="J290" s="5"/>
    </row>
    <row r="291" spans="1:10" x14ac:dyDescent="0.25">
      <c r="A291" s="28" t="s">
        <v>74</v>
      </c>
      <c r="B291" s="82"/>
      <c r="C291" s="82"/>
      <c r="D291" s="29"/>
      <c r="E291" s="30">
        <f t="shared" si="4"/>
        <v>0</v>
      </c>
      <c r="F291" s="3"/>
      <c r="G291" s="39" t="s">
        <v>174</v>
      </c>
      <c r="H291" s="40"/>
      <c r="I291" s="62"/>
      <c r="J291" s="5"/>
    </row>
    <row r="292" spans="1:10" x14ac:dyDescent="0.25">
      <c r="A292" s="28" t="s">
        <v>129</v>
      </c>
      <c r="B292" s="82"/>
      <c r="C292" s="82"/>
      <c r="D292" s="29"/>
      <c r="E292" s="30">
        <f t="shared" si="4"/>
        <v>20450.52</v>
      </c>
      <c r="F292" s="3"/>
      <c r="G292" s="81" t="s">
        <v>35</v>
      </c>
      <c r="H292" s="82"/>
      <c r="I292" s="71">
        <f>'[1]CEF Setembro 2021 - 901922'!I300</f>
        <v>760000</v>
      </c>
      <c r="J292" s="5"/>
    </row>
    <row r="293" spans="1:10" x14ac:dyDescent="0.25">
      <c r="A293" s="28" t="s">
        <v>123</v>
      </c>
      <c r="B293" s="82"/>
      <c r="C293" s="82"/>
      <c r="D293" s="29"/>
      <c r="E293" s="30">
        <f t="shared" si="4"/>
        <v>1540.07</v>
      </c>
      <c r="F293" s="3"/>
      <c r="G293" s="81" t="s">
        <v>39</v>
      </c>
      <c r="H293" s="82"/>
      <c r="I293" s="72">
        <v>800000</v>
      </c>
      <c r="J293" s="5"/>
    </row>
    <row r="294" spans="1:10" x14ac:dyDescent="0.25">
      <c r="A294" s="81" t="s">
        <v>127</v>
      </c>
      <c r="B294" s="82"/>
      <c r="C294" s="82"/>
      <c r="D294" s="29"/>
      <c r="E294" s="30">
        <f t="shared" si="4"/>
        <v>44947.570000000007</v>
      </c>
      <c r="F294" s="3"/>
      <c r="G294" s="81" t="s">
        <v>58</v>
      </c>
      <c r="H294" s="82"/>
      <c r="I294" s="58">
        <f>-SUMIF($G$8:$G$258,G294,$E$8:$E$258)</f>
        <v>-670000</v>
      </c>
      <c r="J294" s="5"/>
    </row>
    <row r="295" spans="1:10" x14ac:dyDescent="0.25">
      <c r="A295" s="81" t="s">
        <v>131</v>
      </c>
      <c r="B295" s="82"/>
      <c r="C295" s="82"/>
      <c r="D295" s="29"/>
      <c r="E295" s="30">
        <f t="shared" si="4"/>
        <v>1722.76</v>
      </c>
      <c r="F295" s="3"/>
      <c r="G295" s="81"/>
      <c r="H295" s="43"/>
      <c r="I295" s="70"/>
      <c r="J295" s="5"/>
    </row>
    <row r="296" spans="1:10" x14ac:dyDescent="0.25">
      <c r="A296" s="28" t="s">
        <v>136</v>
      </c>
      <c r="B296" s="82"/>
      <c r="C296" s="82"/>
      <c r="D296" s="29"/>
      <c r="E296" s="30">
        <f t="shared" si="4"/>
        <v>280</v>
      </c>
      <c r="F296" s="3"/>
      <c r="G296" s="33" t="s">
        <v>37</v>
      </c>
      <c r="H296" s="43"/>
      <c r="I296" s="63">
        <f>SUM(I292:I295)</f>
        <v>890000</v>
      </c>
      <c r="J296" s="5"/>
    </row>
    <row r="297" spans="1:10" x14ac:dyDescent="0.25">
      <c r="A297" s="28" t="s">
        <v>48</v>
      </c>
      <c r="B297" s="82"/>
      <c r="C297" s="82"/>
      <c r="D297" s="29"/>
      <c r="E297" s="30">
        <f t="shared" si="4"/>
        <v>2790</v>
      </c>
      <c r="F297" s="3"/>
      <c r="G297" s="28"/>
      <c r="H297" s="3"/>
      <c r="I297" s="73"/>
      <c r="J297" s="5"/>
    </row>
    <row r="298" spans="1:10" x14ac:dyDescent="0.25">
      <c r="A298" s="28" t="s">
        <v>175</v>
      </c>
      <c r="B298" s="82"/>
      <c r="C298" s="82"/>
      <c r="D298" s="29"/>
      <c r="E298" s="30">
        <f t="shared" si="4"/>
        <v>0</v>
      </c>
      <c r="F298" s="3"/>
      <c r="G298" s="65" t="s">
        <v>176</v>
      </c>
      <c r="H298" s="66"/>
      <c r="I298" s="74"/>
      <c r="J298" s="5"/>
    </row>
    <row r="299" spans="1:10" x14ac:dyDescent="0.25">
      <c r="A299" s="28" t="s">
        <v>53</v>
      </c>
      <c r="B299" s="82"/>
      <c r="C299" s="82"/>
      <c r="D299" s="29"/>
      <c r="E299" s="30">
        <f t="shared" si="4"/>
        <v>4635</v>
      </c>
      <c r="F299" s="3"/>
      <c r="G299" s="75" t="s">
        <v>177</v>
      </c>
      <c r="H299" s="76"/>
      <c r="I299" s="57">
        <f>'[1]CEF Setembro 2021 - 901922'!I309</f>
        <v>124262.54000000001</v>
      </c>
      <c r="J299" s="5"/>
    </row>
    <row r="300" spans="1:10" x14ac:dyDescent="0.25">
      <c r="A300" s="28" t="s">
        <v>178</v>
      </c>
      <c r="B300" s="82"/>
      <c r="C300" s="82"/>
      <c r="D300" s="29"/>
      <c r="E300" s="30">
        <f t="shared" si="4"/>
        <v>0</v>
      </c>
      <c r="F300" s="3"/>
      <c r="G300" s="28" t="s">
        <v>351</v>
      </c>
      <c r="I300" s="77">
        <v>124650.44</v>
      </c>
      <c r="J300" s="5"/>
    </row>
    <row r="301" spans="1:10" x14ac:dyDescent="0.25">
      <c r="A301" s="81" t="s">
        <v>121</v>
      </c>
      <c r="B301" s="82"/>
      <c r="C301" s="82"/>
      <c r="D301" s="29"/>
      <c r="E301" s="30">
        <f t="shared" si="4"/>
        <v>890.31</v>
      </c>
      <c r="F301" s="3"/>
      <c r="G301" s="28"/>
      <c r="I301" s="77"/>
      <c r="J301" s="5"/>
    </row>
    <row r="302" spans="1:10" x14ac:dyDescent="0.25">
      <c r="A302" s="81" t="s">
        <v>61</v>
      </c>
      <c r="B302" s="82"/>
      <c r="C302" s="82"/>
      <c r="D302" s="29"/>
      <c r="E302" s="30">
        <f t="shared" si="4"/>
        <v>451.2</v>
      </c>
      <c r="F302" s="3"/>
      <c r="G302" s="28"/>
      <c r="I302" s="77"/>
      <c r="J302" s="5"/>
    </row>
    <row r="303" spans="1:10" x14ac:dyDescent="0.25">
      <c r="A303" s="81" t="s">
        <v>69</v>
      </c>
      <c r="B303" s="82"/>
      <c r="C303" s="82"/>
      <c r="D303" s="29"/>
      <c r="E303" s="30">
        <f t="shared" si="4"/>
        <v>4474.84</v>
      </c>
      <c r="F303" s="3"/>
      <c r="G303" s="28"/>
      <c r="I303" s="77"/>
      <c r="J303" s="5"/>
    </row>
    <row r="304" spans="1:10" x14ac:dyDescent="0.25">
      <c r="A304" s="28" t="s">
        <v>179</v>
      </c>
      <c r="B304" s="82"/>
      <c r="C304" s="82"/>
      <c r="D304" s="29"/>
      <c r="E304" s="30">
        <f t="shared" si="4"/>
        <v>70</v>
      </c>
      <c r="F304" s="3"/>
      <c r="G304" s="42" t="s">
        <v>155</v>
      </c>
      <c r="H304" s="78" t="s">
        <v>180</v>
      </c>
      <c r="I304" s="58">
        <f>-SUMIF($G$8:$G$437,G304,$D$8:$D$437)</f>
        <v>-124262.54</v>
      </c>
      <c r="J304" s="5"/>
    </row>
    <row r="305" spans="1:10" x14ac:dyDescent="0.25">
      <c r="A305" s="28" t="s">
        <v>104</v>
      </c>
      <c r="B305" s="82"/>
      <c r="C305" s="82"/>
      <c r="D305" s="29"/>
      <c r="E305" s="30">
        <f t="shared" si="4"/>
        <v>6171.25</v>
      </c>
      <c r="F305" s="3"/>
      <c r="G305" s="33" t="s">
        <v>173</v>
      </c>
      <c r="H305" s="34"/>
      <c r="I305" s="59">
        <f>SUM(I299:I304)</f>
        <v>124650.44000000002</v>
      </c>
      <c r="J305" s="5"/>
    </row>
    <row r="306" spans="1:10" x14ac:dyDescent="0.25">
      <c r="A306" s="28" t="s">
        <v>43</v>
      </c>
      <c r="B306" s="82"/>
      <c r="C306" s="82"/>
      <c r="D306" s="29"/>
      <c r="E306" s="30">
        <f t="shared" si="4"/>
        <v>60726.32</v>
      </c>
      <c r="F306" s="3"/>
      <c r="G306" s="46"/>
      <c r="I306" s="64"/>
      <c r="J306" s="5"/>
    </row>
    <row r="307" spans="1:10" x14ac:dyDescent="0.25">
      <c r="A307" s="28" t="s">
        <v>181</v>
      </c>
      <c r="B307" s="82"/>
      <c r="C307" s="82"/>
      <c r="D307" s="29"/>
      <c r="E307" s="30">
        <f t="shared" si="4"/>
        <v>1778</v>
      </c>
      <c r="F307" s="3"/>
      <c r="G307" s="39" t="s">
        <v>182</v>
      </c>
      <c r="H307" s="79"/>
      <c r="I307" s="67"/>
      <c r="J307" s="5"/>
    </row>
    <row r="308" spans="1:10" x14ac:dyDescent="0.25">
      <c r="A308" s="28" t="s">
        <v>49</v>
      </c>
      <c r="B308" s="82"/>
      <c r="C308" s="82"/>
      <c r="D308" s="29"/>
      <c r="E308" s="30">
        <f t="shared" si="4"/>
        <v>13129.119999999999</v>
      </c>
      <c r="F308" s="3"/>
      <c r="G308" s="28" t="s">
        <v>352</v>
      </c>
      <c r="H308" s="76"/>
      <c r="I308" s="59">
        <v>168825.86</v>
      </c>
      <c r="J308" s="5"/>
    </row>
    <row r="309" spans="1:10" x14ac:dyDescent="0.25">
      <c r="A309" s="28" t="s">
        <v>31</v>
      </c>
      <c r="B309" s="82"/>
      <c r="C309" s="82"/>
      <c r="D309" s="29"/>
      <c r="E309" s="30">
        <f t="shared" si="4"/>
        <v>646.92999999999995</v>
      </c>
      <c r="F309" s="3"/>
      <c r="G309" s="33"/>
      <c r="H309" s="34"/>
      <c r="I309" s="59"/>
      <c r="J309" s="5"/>
    </row>
    <row r="310" spans="1:10" x14ac:dyDescent="0.25">
      <c r="A310" s="28" t="s">
        <v>141</v>
      </c>
      <c r="B310" s="82"/>
      <c r="C310" s="82"/>
      <c r="D310" s="29"/>
      <c r="E310" s="30">
        <f t="shared" si="4"/>
        <v>61.6</v>
      </c>
      <c r="F310" s="3"/>
      <c r="G310" s="37"/>
      <c r="H310" s="37"/>
      <c r="I310" s="80"/>
      <c r="J310" s="5"/>
    </row>
    <row r="311" spans="1:10" x14ac:dyDescent="0.25">
      <c r="A311" s="28" t="s">
        <v>55</v>
      </c>
      <c r="B311" s="82"/>
      <c r="C311" s="82"/>
      <c r="D311" s="29"/>
      <c r="E311" s="30">
        <f t="shared" si="4"/>
        <v>269875.65000000002</v>
      </c>
      <c r="F311" s="3"/>
      <c r="G311" s="37"/>
      <c r="H311" s="37"/>
      <c r="I311" s="80"/>
      <c r="J311" s="5"/>
    </row>
    <row r="312" spans="1:10" x14ac:dyDescent="0.25">
      <c r="A312" s="28" t="s">
        <v>157</v>
      </c>
      <c r="B312" s="82"/>
      <c r="C312" s="82"/>
      <c r="D312" s="29"/>
      <c r="E312" s="30">
        <f t="shared" si="4"/>
        <v>4400.54</v>
      </c>
      <c r="F312" s="3"/>
      <c r="G312" s="37"/>
      <c r="H312" s="37"/>
      <c r="I312" s="80"/>
      <c r="J312" s="5"/>
    </row>
    <row r="313" spans="1:10" x14ac:dyDescent="0.25">
      <c r="A313" s="28" t="s">
        <v>19</v>
      </c>
      <c r="B313" s="82"/>
      <c r="C313" s="82"/>
      <c r="D313" s="29"/>
      <c r="E313" s="30">
        <f t="shared" si="4"/>
        <v>0</v>
      </c>
      <c r="F313" s="3"/>
      <c r="G313" s="37"/>
      <c r="H313" s="37"/>
      <c r="I313" s="80"/>
      <c r="J313" s="5"/>
    </row>
    <row r="314" spans="1:10" x14ac:dyDescent="0.25">
      <c r="A314" s="28" t="s">
        <v>33</v>
      </c>
      <c r="B314" s="82"/>
      <c r="C314" s="82"/>
      <c r="D314" s="29"/>
      <c r="E314" s="30">
        <f t="shared" si="4"/>
        <v>4783.5300000000007</v>
      </c>
      <c r="F314" s="3"/>
      <c r="G314" s="37"/>
      <c r="H314" s="37"/>
      <c r="I314" s="80"/>
      <c r="J314" s="5"/>
    </row>
    <row r="315" spans="1:10" x14ac:dyDescent="0.25">
      <c r="A315" s="28" t="s">
        <v>183</v>
      </c>
      <c r="B315" s="82"/>
      <c r="C315" s="82"/>
      <c r="D315" s="29"/>
      <c r="E315" s="30">
        <f t="shared" si="4"/>
        <v>23392.799999999999</v>
      </c>
      <c r="F315" s="3"/>
      <c r="G315" s="37"/>
      <c r="H315" s="37"/>
      <c r="I315" s="80"/>
      <c r="J315" s="5"/>
    </row>
    <row r="316" spans="1:10" x14ac:dyDescent="0.25">
      <c r="A316" s="28" t="s">
        <v>247</v>
      </c>
      <c r="B316" s="82"/>
      <c r="C316" s="82"/>
      <c r="D316" s="29"/>
      <c r="E316" s="30">
        <f t="shared" si="4"/>
        <v>1866.13</v>
      </c>
      <c r="F316" s="3"/>
      <c r="G316" s="37"/>
      <c r="H316" s="37"/>
      <c r="I316" s="80"/>
      <c r="J316" s="5"/>
    </row>
    <row r="317" spans="1:10" x14ac:dyDescent="0.25">
      <c r="A317" s="28" t="s">
        <v>70</v>
      </c>
      <c r="B317" s="82"/>
      <c r="C317" s="82"/>
      <c r="D317" s="29"/>
      <c r="E317" s="30">
        <f t="shared" si="4"/>
        <v>11139.15</v>
      </c>
      <c r="F317" s="3"/>
      <c r="G317" s="37"/>
      <c r="H317" s="37"/>
      <c r="I317" s="80"/>
      <c r="J317" s="5"/>
    </row>
    <row r="318" spans="1:10" x14ac:dyDescent="0.25">
      <c r="A318" s="28" t="s">
        <v>79</v>
      </c>
      <c r="B318" s="82"/>
      <c r="C318" s="82"/>
      <c r="D318" s="29"/>
      <c r="E318" s="30">
        <f t="shared" si="4"/>
        <v>41031.22</v>
      </c>
      <c r="F318" s="3"/>
      <c r="G318" s="37"/>
      <c r="H318" s="37"/>
      <c r="I318" s="80"/>
      <c r="J318" s="5"/>
    </row>
    <row r="319" spans="1:10" x14ac:dyDescent="0.25">
      <c r="A319" s="28" t="s">
        <v>184</v>
      </c>
      <c r="B319" s="82"/>
      <c r="C319" s="82"/>
      <c r="D319" s="29"/>
      <c r="E319" s="30">
        <f t="shared" si="4"/>
        <v>0</v>
      </c>
      <c r="F319" s="3"/>
      <c r="G319" s="37"/>
      <c r="H319" s="37"/>
      <c r="I319" s="80"/>
      <c r="J319" s="5"/>
    </row>
    <row r="320" spans="1:10" x14ac:dyDescent="0.25">
      <c r="A320" s="28" t="s">
        <v>185</v>
      </c>
      <c r="B320" s="82"/>
      <c r="C320" s="82"/>
      <c r="D320" s="29"/>
      <c r="E320" s="30">
        <f t="shared" si="4"/>
        <v>0</v>
      </c>
      <c r="F320" s="3"/>
      <c r="G320" s="37"/>
      <c r="H320" s="37"/>
      <c r="I320" s="80"/>
      <c r="J320" s="5"/>
    </row>
    <row r="321" spans="1:10" x14ac:dyDescent="0.25">
      <c r="A321" s="28" t="s">
        <v>98</v>
      </c>
      <c r="B321" s="82"/>
      <c r="C321" s="82"/>
      <c r="D321" s="29"/>
      <c r="E321" s="30">
        <f t="shared" si="4"/>
        <v>1487.53</v>
      </c>
      <c r="F321" s="3"/>
      <c r="G321" s="37"/>
      <c r="H321" s="37"/>
      <c r="I321" s="80"/>
      <c r="J321" s="5"/>
    </row>
    <row r="322" spans="1:10" x14ac:dyDescent="0.25">
      <c r="A322" s="28" t="s">
        <v>186</v>
      </c>
      <c r="B322" s="82"/>
      <c r="C322" s="82"/>
      <c r="D322" s="29"/>
      <c r="E322" s="30">
        <f t="shared" si="4"/>
        <v>0</v>
      </c>
      <c r="F322" s="3"/>
      <c r="G322" s="37"/>
      <c r="H322" s="37"/>
      <c r="I322" s="80"/>
      <c r="J322" s="5"/>
    </row>
    <row r="323" spans="1:10" x14ac:dyDescent="0.25">
      <c r="A323" s="28" t="s">
        <v>72</v>
      </c>
      <c r="B323" s="82"/>
      <c r="C323" s="82"/>
      <c r="D323" s="29"/>
      <c r="E323" s="30">
        <f t="shared" si="4"/>
        <v>739.80000000000007</v>
      </c>
      <c r="F323" s="3"/>
      <c r="G323" s="37"/>
      <c r="H323" s="37"/>
      <c r="I323" s="80"/>
      <c r="J323" s="5"/>
    </row>
    <row r="324" spans="1:10" x14ac:dyDescent="0.25">
      <c r="A324" s="28" t="s">
        <v>41</v>
      </c>
      <c r="B324" s="82"/>
      <c r="C324" s="82"/>
      <c r="D324" s="29"/>
      <c r="E324" s="30">
        <f t="shared" si="4"/>
        <v>52449.9</v>
      </c>
      <c r="F324" s="3"/>
      <c r="G324" s="37"/>
      <c r="H324" s="37"/>
      <c r="I324" s="80"/>
      <c r="J324" s="5"/>
    </row>
    <row r="325" spans="1:10" x14ac:dyDescent="0.25">
      <c r="A325" s="28"/>
      <c r="B325" s="82"/>
      <c r="C325" s="82"/>
      <c r="D325" s="29"/>
      <c r="E325" s="30"/>
      <c r="F325" s="3"/>
      <c r="G325" s="37"/>
      <c r="H325" s="37"/>
      <c r="I325" s="80"/>
      <c r="J325" s="5"/>
    </row>
    <row r="326" spans="1:10" x14ac:dyDescent="0.25">
      <c r="A326" s="86" t="s">
        <v>32</v>
      </c>
      <c r="B326" s="87"/>
      <c r="C326" s="87"/>
      <c r="D326" s="51"/>
      <c r="E326" s="52">
        <f>SUM(E269:E325)</f>
        <v>1458428.7899999998</v>
      </c>
      <c r="F326" s="3"/>
      <c r="G326" s="37"/>
      <c r="H326" s="37"/>
      <c r="I326" s="80"/>
      <c r="J326" s="5"/>
    </row>
    <row r="327" spans="1:10" x14ac:dyDescent="0.25">
      <c r="F327" s="3"/>
      <c r="G327" s="37"/>
      <c r="H327" s="37"/>
      <c r="I327" s="80"/>
      <c r="J327" s="5"/>
    </row>
    <row r="328" spans="1:10" x14ac:dyDescent="0.25">
      <c r="D328" s="1"/>
      <c r="E328" s="99">
        <f>D259-E326</f>
        <v>0</v>
      </c>
      <c r="I328" s="53"/>
      <c r="J328" s="2"/>
    </row>
  </sheetData>
  <mergeCells count="11">
    <mergeCell ref="G279:H279"/>
    <mergeCell ref="A326:C326"/>
    <mergeCell ref="C2:J2"/>
    <mergeCell ref="A4:J4"/>
    <mergeCell ref="A6:F6"/>
    <mergeCell ref="G6:J6"/>
    <mergeCell ref="A259:B259"/>
    <mergeCell ref="C264:J264"/>
    <mergeCell ref="A266:J266"/>
    <mergeCell ref="A268:E268"/>
    <mergeCell ref="G268:I26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Outubro 2021 - 900168</vt:lpstr>
      <vt:lpstr>CEF Outubro 2021 - 901922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2021-12-22T11:51:47Z</dcterms:modified>
</cp:coreProperties>
</file>