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b7adff5671dbe4a/Documentos/PORTAL ATUALIZADO/5 MAIO/2 PRESTAÇÃO DE CONTAS MENSAL/"/>
    </mc:Choice>
  </mc:AlternateContent>
  <xr:revisionPtr revIDLastSave="0" documentId="8_{AF04D84B-9E66-4DC6-8867-83CB08572932}" xr6:coauthVersionLast="47" xr6:coauthVersionMax="47" xr10:uidLastSave="{00000000-0000-0000-0000-000000000000}"/>
  <bookViews>
    <workbookView xWindow="-120" yWindow="-120" windowWidth="24240" windowHeight="13140" xr2:uid="{0DB0CE28-5688-4E3E-B9AD-BED564C5FC67}"/>
  </bookViews>
  <sheets>
    <sheet name="CEF Maio 2021 - 900168" sheetId="1" r:id="rId1"/>
    <sheet name="CEF Maio 2021 - 90192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4" i="2" l="1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I366" i="2"/>
  <c r="E366" i="2"/>
  <c r="E365" i="2"/>
  <c r="E364" i="2"/>
  <c r="E363" i="2"/>
  <c r="E362" i="2"/>
  <c r="I361" i="2"/>
  <c r="I367" i="2" s="1"/>
  <c r="E361" i="2"/>
  <c r="E360" i="2"/>
  <c r="E359" i="2"/>
  <c r="E358" i="2"/>
  <c r="E357" i="2"/>
  <c r="I356" i="2"/>
  <c r="E356" i="2"/>
  <c r="E355" i="2"/>
  <c r="I354" i="2"/>
  <c r="I358" i="2" s="1"/>
  <c r="E354" i="2"/>
  <c r="E353" i="2"/>
  <c r="E352" i="2"/>
  <c r="E351" i="2"/>
  <c r="E350" i="2"/>
  <c r="I349" i="2"/>
  <c r="E349" i="2"/>
  <c r="I348" i="2"/>
  <c r="E348" i="2"/>
  <c r="E347" i="2"/>
  <c r="E346" i="2"/>
  <c r="E345" i="2"/>
  <c r="E344" i="2"/>
  <c r="E343" i="2"/>
  <c r="E342" i="2"/>
  <c r="I341" i="2"/>
  <c r="E341" i="2"/>
  <c r="I340" i="2"/>
  <c r="E340" i="2"/>
  <c r="I339" i="2"/>
  <c r="I344" i="2" s="1"/>
  <c r="E339" i="2"/>
  <c r="E338" i="2"/>
  <c r="E337" i="2"/>
  <c r="E336" i="2"/>
  <c r="I335" i="2"/>
  <c r="E335" i="2"/>
  <c r="I334" i="2"/>
  <c r="E334" i="2"/>
  <c r="I333" i="2"/>
  <c r="E333" i="2"/>
  <c r="I332" i="2"/>
  <c r="I336" i="2" s="1"/>
  <c r="E332" i="2"/>
  <c r="I331" i="2"/>
  <c r="E331" i="2"/>
  <c r="E321" i="2"/>
  <c r="D321" i="2"/>
  <c r="F12" i="2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F256" i="2" s="1"/>
  <c r="F257" i="2" s="1"/>
  <c r="F258" i="2" s="1"/>
  <c r="F259" i="2" s="1"/>
  <c r="F260" i="2" s="1"/>
  <c r="F261" i="2" s="1"/>
  <c r="F262" i="2" s="1"/>
  <c r="F263" i="2" s="1"/>
  <c r="F264" i="2" s="1"/>
  <c r="F265" i="2" s="1"/>
  <c r="F266" i="2" s="1"/>
  <c r="F267" i="2" s="1"/>
  <c r="F268" i="2" s="1"/>
  <c r="F269" i="2" s="1"/>
  <c r="F270" i="2" s="1"/>
  <c r="F271" i="2" s="1"/>
  <c r="F272" i="2" s="1"/>
  <c r="F273" i="2" s="1"/>
  <c r="F274" i="2" s="1"/>
  <c r="F275" i="2" s="1"/>
  <c r="F276" i="2" s="1"/>
  <c r="F277" i="2" s="1"/>
  <c r="F278" i="2" s="1"/>
  <c r="F279" i="2" s="1"/>
  <c r="F280" i="2" s="1"/>
  <c r="F281" i="2" s="1"/>
  <c r="F282" i="2" s="1"/>
  <c r="F283" i="2" s="1"/>
  <c r="F284" i="2" s="1"/>
  <c r="F285" i="2" s="1"/>
  <c r="F286" i="2" s="1"/>
  <c r="F287" i="2" s="1"/>
  <c r="F288" i="2" s="1"/>
  <c r="F289" i="2" s="1"/>
  <c r="F290" i="2" s="1"/>
  <c r="F291" i="2" s="1"/>
  <c r="F292" i="2" s="1"/>
  <c r="F293" i="2" s="1"/>
  <c r="F294" i="2" s="1"/>
  <c r="F295" i="2" s="1"/>
  <c r="F296" i="2" s="1"/>
  <c r="F297" i="2" s="1"/>
  <c r="F298" i="2" s="1"/>
  <c r="F299" i="2" s="1"/>
  <c r="F300" i="2" s="1"/>
  <c r="F301" i="2" s="1"/>
  <c r="F302" i="2" s="1"/>
  <c r="F303" i="2" s="1"/>
  <c r="F304" i="2" s="1"/>
  <c r="F305" i="2" s="1"/>
  <c r="F306" i="2" s="1"/>
  <c r="F307" i="2" s="1"/>
  <c r="F308" i="2" s="1"/>
  <c r="F309" i="2" s="1"/>
  <c r="F310" i="2" s="1"/>
  <c r="F311" i="2" s="1"/>
  <c r="F312" i="2" s="1"/>
  <c r="F313" i="2" s="1"/>
  <c r="F314" i="2" s="1"/>
  <c r="F315" i="2" s="1"/>
  <c r="F316" i="2" s="1"/>
  <c r="F317" i="2" s="1"/>
  <c r="F318" i="2" s="1"/>
  <c r="F319" i="2" s="1"/>
  <c r="F10" i="2"/>
  <c r="F11" i="2" s="1"/>
  <c r="F9" i="2"/>
  <c r="F321" i="2" s="1"/>
  <c r="I51" i="1"/>
  <c r="E51" i="1"/>
  <c r="E50" i="1"/>
  <c r="I49" i="1"/>
  <c r="I53" i="1" s="1"/>
  <c r="E49" i="1"/>
  <c r="E48" i="1"/>
  <c r="E47" i="1"/>
  <c r="E46" i="1"/>
  <c r="E45" i="1"/>
  <c r="E44" i="1"/>
  <c r="I43" i="1"/>
  <c r="E43" i="1"/>
  <c r="I42" i="1"/>
  <c r="E42" i="1"/>
  <c r="I41" i="1"/>
  <c r="I46" i="1" s="1"/>
  <c r="E41" i="1"/>
  <c r="E40" i="1"/>
  <c r="E39" i="1"/>
  <c r="E38" i="1"/>
  <c r="I37" i="1"/>
  <c r="E37" i="1"/>
  <c r="I36" i="1"/>
  <c r="E36" i="1"/>
  <c r="I35" i="1"/>
  <c r="E35" i="1"/>
  <c r="I34" i="1"/>
  <c r="E34" i="1"/>
  <c r="I33" i="1"/>
  <c r="I38" i="1" s="1"/>
  <c r="E33" i="1"/>
  <c r="E53" i="1" s="1"/>
  <c r="E23" i="1"/>
  <c r="D23" i="1"/>
  <c r="F9" i="1"/>
  <c r="F23" i="1" s="1"/>
  <c r="F10" i="1" l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J336" i="2"/>
  <c r="I351" i="2"/>
  <c r="E385" i="2"/>
</calcChain>
</file>

<file path=xl/sharedStrings.xml><?xml version="1.0" encoding="utf-8"?>
<sst xmlns="http://schemas.openxmlformats.org/spreadsheetml/2006/main" count="1112" uniqueCount="282">
  <si>
    <t>ASSOCIAÇÃO BENEFICENTE HOSPITAL UNIVERSITARIO - UPA 24h ZONA NORTE</t>
  </si>
  <si>
    <t>Demonstrativo de Despesas Maio 2021 - Conta 900168-2 - CEF</t>
  </si>
  <si>
    <t>CONTROLE BANCARIO - EXTRATO</t>
  </si>
  <si>
    <t>CONTAS A PAGAR</t>
  </si>
  <si>
    <t>DATA</t>
  </si>
  <si>
    <t>DOCUMENTO</t>
  </si>
  <si>
    <t>HISTORICO</t>
  </si>
  <si>
    <t>DEBITO</t>
  </si>
  <si>
    <t>CREDITO</t>
  </si>
  <si>
    <t>SALDO</t>
  </si>
  <si>
    <t>CLASSIFICACAO GERENCIAL</t>
  </si>
  <si>
    <t>NOME CREDOR</t>
  </si>
  <si>
    <t>NF/DOC</t>
  </si>
  <si>
    <t>EMISSAO</t>
  </si>
  <si>
    <t>SALDO INICIAL</t>
  </si>
  <si>
    <t>FOL PAGTO</t>
  </si>
  <si>
    <t>FÉRIAS PECUNIA E 1/3 FÉRIAS (FOLHA)</t>
  </si>
  <si>
    <t>GABRIELA GARCIA NERY</t>
  </si>
  <si>
    <t>RESCISAO CONTRATUAL - TRCT (FOLHA)</t>
  </si>
  <si>
    <t>LUCAS ALVES MORAES</t>
  </si>
  <si>
    <t>APLICACAO</t>
  </si>
  <si>
    <t>APLICACAO CAIXA ECONOMICA FEDERAL</t>
  </si>
  <si>
    <t>CAIXA ECONOMICA FEDERAL</t>
  </si>
  <si>
    <t>CRED TEV</t>
  </si>
  <si>
    <t>RECEBIMENTO MENSAL UPA - RECURSO VINCULADO</t>
  </si>
  <si>
    <t>PREFEITURA MUNICIPAL DE MARILIA</t>
  </si>
  <si>
    <t>RESGATE</t>
  </si>
  <si>
    <t>RESGATE DE APLICACAO FINANCEIRA</t>
  </si>
  <si>
    <t>REMUNERACAO/SALARIOS CLT (FUNCIONARIOS)</t>
  </si>
  <si>
    <t>SALARIOS E ORDENADOS</t>
  </si>
  <si>
    <t>DEB.AUTOR.</t>
  </si>
  <si>
    <t>EMPRESTIMOS (CONSIGNADO)</t>
  </si>
  <si>
    <t>SAMUEL HENRIQUE MEDUQUI E GLAUBER POSTELHONE DE FREITAS</t>
  </si>
  <si>
    <t>ALINE ENEAS</t>
  </si>
  <si>
    <t>ANA CLAUDIA PIRES DE CAMPOS GRASSI</t>
  </si>
  <si>
    <t>GESTANTES DIVERSAS</t>
  </si>
  <si>
    <t>AMANDA CRISTINA MIGUEL VIANA</t>
  </si>
  <si>
    <t>Totais</t>
  </si>
  <si>
    <t>* OS DOCUMENTOS INDICADOS NA PLANILHA ACIMA ESTÃO A DISPOSIÇÃO PARA CONSULTA NO DEPARTAMENTO DE CONTABILIDADE DA ASSOCIAÇÃO BENEFICENTE HOSPITAL UNIVERSITÁRIO</t>
  </si>
  <si>
    <t>Balancete Financeiro Maio 2021 - Conta  900168-2 - CEF</t>
  </si>
  <si>
    <t>Resumo Debitos por Classificação</t>
  </si>
  <si>
    <t>Resumo Creditos por Classificação</t>
  </si>
  <si>
    <t>TRANSF. ENTRE CONTAS CAIXA (+)</t>
  </si>
  <si>
    <t>DECIMO TERCEIRO SALARIO</t>
  </si>
  <si>
    <t>FGTS - FUNDO DE GARANTIA</t>
  </si>
  <si>
    <t>PENSAO ALIMENTICIA</t>
  </si>
  <si>
    <t>Total</t>
  </si>
  <si>
    <t>Resumo Aplicação CEF</t>
  </si>
  <si>
    <t>SALDO MÊS ANTERIOR</t>
  </si>
  <si>
    <t>RENDIMENTO</t>
  </si>
  <si>
    <t xml:space="preserve">Saldo </t>
  </si>
  <si>
    <t>Resumo Credito Prefeitura - Recurso Vinculado</t>
  </si>
  <si>
    <t>CREDITO CONTRATUAL COMPETENCIA MÊS ANTERIOR</t>
  </si>
  <si>
    <t>Demonstrativo de Despesas Maio 2021 - Conta 901922-0 - CEF</t>
  </si>
  <si>
    <t>ENVIO TED</t>
  </si>
  <si>
    <t>PLANTONISTAS MEDICOS PRESENCIAIS PJ</t>
  </si>
  <si>
    <t>MARCOS SANTANA REZENDE JUNIOR ME</t>
  </si>
  <si>
    <t>DEB P FGTS</t>
  </si>
  <si>
    <t>GRRF FGTS A RECOLHER</t>
  </si>
  <si>
    <t>PAG BOLETO</t>
  </si>
  <si>
    <t>MEDICAMENTOS E MATERIAIS HOSPITALARES</t>
  </si>
  <si>
    <t>FARMATER MEDICAMENTOS LTDA - EPP</t>
  </si>
  <si>
    <t>JP INDUSTRIA FARMACEUTICA SA</t>
  </si>
  <si>
    <t>CAPROMED FARMACEUTICA LTDA EPP</t>
  </si>
  <si>
    <t>APARELHOS, EQUIPAMENTOS E UTENSILIOS MEDICO HOSPITALAR</t>
  </si>
  <si>
    <t>BIO INFINITY COMERCIO HOSPITALAR E LOCACAO EIRELI</t>
  </si>
  <si>
    <t>MEDICAMENTAL HOSPITALAR LTDA EPP</t>
  </si>
  <si>
    <t>CIRURGICA PAULISTA COMERCIO DE MATERIAL MEDICO HOSPITALAR LT</t>
  </si>
  <si>
    <t>MONTE REAL IMPORTADORA E DISTRIBUIDORA DE PRODUTOS VETERINAR</t>
  </si>
  <si>
    <t>OXIGENIO</t>
  </si>
  <si>
    <t>WHITE MARTINS GASES INDUSTRIAIS LTDA</t>
  </si>
  <si>
    <t>SUPERMED COMERCIO E IMPORTACAO DE PRODUTOS MEDICOS E HOSPITA</t>
  </si>
  <si>
    <t>BIO INFINITY TECNOLOGIA HOSPITALAR EIRELI ME</t>
  </si>
  <si>
    <t>VALE ALIMENTACAO (EMPREGADOS)</t>
  </si>
  <si>
    <t>COMPANHIA BRASILEIRA DE SOLUCOES E SERVICOS</t>
  </si>
  <si>
    <t>ENVIO TEV</t>
  </si>
  <si>
    <t>MEDICINALLI PRODUTOS MEDICO HOSPITALARES LTDA ME</t>
  </si>
  <si>
    <t>CRISTALIA PRODUTOS QUIMICOS FARMACEUTICOS LTDA</t>
  </si>
  <si>
    <t>ALIMENTOS</t>
  </si>
  <si>
    <t>COMPANHIA SULAMERICANA DE DISTRIBUICAO</t>
  </si>
  <si>
    <t>HDL LOGISTICA HOSPITALAR LTDA</t>
  </si>
  <si>
    <t>SERVICOS DE IMAGEM PJ</t>
  </si>
  <si>
    <t>UNIMAGEM SERVICOS RADIOLOGICOS LTDA</t>
  </si>
  <si>
    <t>CAROLINE LEMES DOMINGUES</t>
  </si>
  <si>
    <t>SOQUIMICA LABORATORIOS LTDA</t>
  </si>
  <si>
    <t>LONDRICIR COMERCIO DE MATERIAL HOSPITALAR LTDA</t>
  </si>
  <si>
    <t>DISTRIMAR ALIMENTICIOS LTDA</t>
  </si>
  <si>
    <t>CRED TED</t>
  </si>
  <si>
    <t>RECEBIMENTO MENSAL UPA - RECURSO PROPRIO</t>
  </si>
  <si>
    <t>FERNANDO GALLY CALABREZ</t>
  </si>
  <si>
    <t>FGTS A RECOLHER</t>
  </si>
  <si>
    <t>CM HOSPITALAR SA</t>
  </si>
  <si>
    <t>MATERIAIS DE MANUTENCAO PREDIAL</t>
  </si>
  <si>
    <t>RAFAEL CAMPOS TEIXEIRA 22649879874 - ME</t>
  </si>
  <si>
    <t>APLICACAO FINANCEIRA</t>
  </si>
  <si>
    <t>DESCONTO JUDICIAL (FOLHA)</t>
  </si>
  <si>
    <t>ASSOCIACAO DE ENSINO DE MARILIA  UNIMAR</t>
  </si>
  <si>
    <t>DUPATRI HOSPITALAR COMERCIO IMPORTACAO E EXPORTACAO LTDA</t>
  </si>
  <si>
    <t>DUPATRI HOSPITALAR COMERCIO, IMPORTACAO E EXPORTACAO LTDA</t>
  </si>
  <si>
    <t>ALFALAGOS LTDA</t>
  </si>
  <si>
    <t>NACIONAL COMERCIAL HOSPITALAR SA</t>
  </si>
  <si>
    <t>SULMEDIC COMERCIO DE MEDICAMENTOS EIRELI</t>
  </si>
  <si>
    <t>ALEX ALVES DE ARAUJO 14353414810</t>
  </si>
  <si>
    <t>LOCACAO DE EQUIPAMENTOS PJ</t>
  </si>
  <si>
    <t>AMERICAN INSTRUMENTS EIRELI EPP</t>
  </si>
  <si>
    <t>SERVICO DE SEGURANCA PJ</t>
  </si>
  <si>
    <t>SPSP - SISTEMA DE PRESTACAO DE SEGURANCA PATRIMONIAL LTDA</t>
  </si>
  <si>
    <t>CONVENIO ENTIDADES DE CLASSE (CONSIGNADO)</t>
  </si>
  <si>
    <t>MENSALIDADE SINDICATO - SINTTAR</t>
  </si>
  <si>
    <t>APOIO ADMINISTRATIVO PJ</t>
  </si>
  <si>
    <t>ABHU - HOSPITAL UNIMAR</t>
  </si>
  <si>
    <t>GISELE CALIANI MOSCATELI - ME</t>
  </si>
  <si>
    <t>CARNEIRO E ROCHA SERVICOS MEDICOS LTDA</t>
  </si>
  <si>
    <t>GLEYDSON BIZERRA DA MOTA JUNIOR ME</t>
  </si>
  <si>
    <t>LEONARDO JORDAN HANSEN VIZZOTTO - ME</t>
  </si>
  <si>
    <t>FLP SERVICOS MEDICOS LTDA</t>
  </si>
  <si>
    <t>LORENA &amp; IAGO SERVICOS MEDICOS LTDA</t>
  </si>
  <si>
    <t>LIMA &amp; WATARI SS</t>
  </si>
  <si>
    <t>LUCAS FERNANDES PIAZZALUNGA CLINICA MEDICA - ME</t>
  </si>
  <si>
    <t>J. V. CALIL SERVICOS MEDICOS LTDA - UPA</t>
  </si>
  <si>
    <t>KARLA KAROLINE OLIVEIRA FERNANDES - ME</t>
  </si>
  <si>
    <t>GAS (GLP)</t>
  </si>
  <si>
    <t>GAS MARILIA LTDA</t>
  </si>
  <si>
    <t>PILON TAKASHI E RODRIGUES SOCIEDADE SIMPLES LTDA</t>
  </si>
  <si>
    <t>H BRAMBILLA DE LUCCA OCAMPOS - ME</t>
  </si>
  <si>
    <t>BRUNA SANTOS SILVA CLINICA MEDICA ME</t>
  </si>
  <si>
    <t>ODORIZZI &amp; SABELLA SERVICOS MEDICOS LTDA</t>
  </si>
  <si>
    <t>CLINICA MEDICA CONTENTE LTDA</t>
  </si>
  <si>
    <t>DEBORA FERNANDA ESTEVES TRINDADE SERVICOS MEDICOS LTDA</t>
  </si>
  <si>
    <t>MARIA JULIA G P GRANCIERI SERVICOS MEDICOS ME</t>
  </si>
  <si>
    <t>CAMILA GARCIA RIBEIRO ME</t>
  </si>
  <si>
    <t>LIVIA TELLES DE OLIVEIRA ME</t>
  </si>
  <si>
    <t>SERVICOS MEDICOS EDUARDA MAIA &amp; CIA LTDA</t>
  </si>
  <si>
    <t>AGUILAR &amp; TACOLA SERVIÇOS MÉDICOS LTDA</t>
  </si>
  <si>
    <t>BUENO &amp; CASTRO SERVICOS MEDICOS SS LTDA</t>
  </si>
  <si>
    <t>MARA CRISTINA ESPINDOLA CRISTALDO - ME</t>
  </si>
  <si>
    <t>VB MAZINE SERVICOS MEDICOS EIRELI</t>
  </si>
  <si>
    <t>ANA ELISA KADRI CASTILHO SERVICOS MEDICOS LTDA</t>
  </si>
  <si>
    <t>CINTHIA ZANINI RUBIRA - ME</t>
  </si>
  <si>
    <t>FERNANDO RODRIGUES MARCONATTO SERVICOS MEDICOS LTDA</t>
  </si>
  <si>
    <t>RAFAEL GHISI ME</t>
  </si>
  <si>
    <t>GIOVANNA EMANUELLA PIFFER SOARES ARANTES ME</t>
  </si>
  <si>
    <t>ALINE CRISTINA OKUBARA CREPALDI ME</t>
  </si>
  <si>
    <t>B R CORRADI SERVICOS MEDICOS</t>
  </si>
  <si>
    <t>FERNANDA LORENCETTI GIROTTO - ME</t>
  </si>
  <si>
    <t>MARCELA ZANDONADI CAPELOCI - ME</t>
  </si>
  <si>
    <t>DAMARIS CARNEIRO ALIONSO ME</t>
  </si>
  <si>
    <t>AGUA VIVA MEDICINA E SAUDE LTDA</t>
  </si>
  <si>
    <t>CLINICA MEDICA MARIN LTDA</t>
  </si>
  <si>
    <t>N &amp; Y ASSISTENCIA EM SAUDE LTDA</t>
  </si>
  <si>
    <t>DRL COMERCIO IMPORTACAO E EXPORTACAO EIRELI EPP</t>
  </si>
  <si>
    <t>COMBUSTIVEIS E LUBRIFICANTES</t>
  </si>
  <si>
    <t>POSTO MONTE CARLO MARILIA LTDA</t>
  </si>
  <si>
    <t>DATA EQUIPAMENTOS DE SEGURANCA LTDA ME</t>
  </si>
  <si>
    <t>GROTO &amp; AUDI SERVICOS MEDICOS LTDA</t>
  </si>
  <si>
    <t>JOSIANE FIRMINO DE SOUZA - ME</t>
  </si>
  <si>
    <t>PG PREFEIT</t>
  </si>
  <si>
    <t>IMPOSTOS E TAXAS</t>
  </si>
  <si>
    <t>CHEQ COMP</t>
  </si>
  <si>
    <t>GIOVANA VIECILI ROSSI EIRELI</t>
  </si>
  <si>
    <t>ALKO DO BRASIL INDUSTRIA E COMERCIO LTDA</t>
  </si>
  <si>
    <t>MATERIAIS DE ESCRITORIO</t>
  </si>
  <si>
    <t>ANTONIO DE OLIVEIRA PAPELARIA, ARTESATOS E PRESENTES ME</t>
  </si>
  <si>
    <t>MEDEIROS &amp; MEDEIROS SERVICOS MEDICOS</t>
  </si>
  <si>
    <t>ORTOPED SERVICOS MEDICOS SS LTDA</t>
  </si>
  <si>
    <t>GIMENEZ CIRINO SERVICOS MEDICOS S/S LTDA</t>
  </si>
  <si>
    <t>LGA SERVICOS MEDICOS SS LTDA</t>
  </si>
  <si>
    <t>UNITRAUMA SERVICOS MEDICOS SS LTDA ME</t>
  </si>
  <si>
    <t>SERVIMED COMERCIAL LTDA</t>
  </si>
  <si>
    <t>MANUTENCAO DE EQUIPAMENTOS</t>
  </si>
  <si>
    <t>DG NAVARRO &amp; CIA LTDA ME</t>
  </si>
  <si>
    <t>BIANCA EBM SERVA ODONTOLOGIA - ME</t>
  </si>
  <si>
    <t>B C PEREIRA SERVICOS MEDICOS LTDA ME</t>
  </si>
  <si>
    <t>CLINICA MEDICA HORTENCIA</t>
  </si>
  <si>
    <t>CASA DAS LIXAS MARILIA LTDA EPP</t>
  </si>
  <si>
    <t>V.M.F. COMERCIO DE PRODUTOS MEDICOS LTDA - EPP</t>
  </si>
  <si>
    <t>MATERIAIS DE LIMPEZA</t>
  </si>
  <si>
    <t>GOLD STAR DESCARTAVEIS E PRODUTOS DE LIMPEZA EIRELI</t>
  </si>
  <si>
    <t>COMERCIAL DE EMBALAGENS 3 IRMAOS LTDA EPP</t>
  </si>
  <si>
    <t>TELEFONE E INTERNET</t>
  </si>
  <si>
    <t>LIFE SERVICOS DE COMUNICACAO MULTIMIDIA LTDA</t>
  </si>
  <si>
    <t>CENTER MAQ COMERCIO DE MAQUINAS E PAPEIS LTDA</t>
  </si>
  <si>
    <t>PHILIPS MEDICAL SYSTEMS LTDA</t>
  </si>
  <si>
    <t>KAIROS HOSPITALAR DISTRIBUIDORA DE MEDICAMENTOS LTDA - EPP</t>
  </si>
  <si>
    <t>FUTURA COM DE PROD MEDICOS E HOSPITALARES LTDA</t>
  </si>
  <si>
    <t>BIOMEDICAL EQUIP PRODUTOS MEDICOS CIRURGICOS LTDA</t>
  </si>
  <si>
    <t>MATERIAIS DE EXPEDIENTE</t>
  </si>
  <si>
    <t>R CAMPOI EMBALAGENS EPP</t>
  </si>
  <si>
    <t>WESLEY MIQUELOTI CLINICA MEDICA</t>
  </si>
  <si>
    <t>G F SILVA SERVICOS MEDICOS - EIRELI</t>
  </si>
  <si>
    <t>AUXILIO/VALE TRANSPORTE</t>
  </si>
  <si>
    <t>ASSOCIACAO MARILIENSE DE TRANSPORTE URBANO</t>
  </si>
  <si>
    <t>EXAMES CLINICOS E LABORATORIAIS</t>
  </si>
  <si>
    <t>LABORATORIO MARILIA DE ANALISES CLINICAS LTDA</t>
  </si>
  <si>
    <t>LUCIANA SILVA ARAUJO</t>
  </si>
  <si>
    <t>INDALABOR INDAIA LABORATORIO FARMACEUTICO LTDA</t>
  </si>
  <si>
    <t>ASSINATURAS JORNAIS E REVISTAS</t>
  </si>
  <si>
    <t>EMPRESA JORNALISTICA JORNAL DA MANHA LTDA</t>
  </si>
  <si>
    <t>PG ORG GOV</t>
  </si>
  <si>
    <t>COFINS/PIS/CSLL S/ SERVICOS PJ</t>
  </si>
  <si>
    <t>PCC 4,65%</t>
  </si>
  <si>
    <t>IRRF S/ SERVICOS PJ</t>
  </si>
  <si>
    <t>IRRF - PJ 1,5%</t>
  </si>
  <si>
    <t>IRRF - PJ GERAL 1%</t>
  </si>
  <si>
    <t>D  15707</t>
  </si>
  <si>
    <t>ORTOCLINICA ORTOPEDIA LTDA ME</t>
  </si>
  <si>
    <t>TRAVAGIN E TRAVAGIN LTDA</t>
  </si>
  <si>
    <t>APOIO HOSPITALAR COMERCIO DE PRODUTOS MEDICOS EIRELI</t>
  </si>
  <si>
    <t>HIPROMED-MORIAH COMERCIO, IMPORTACAO E SERVICOS LTDA ME</t>
  </si>
  <si>
    <t>WARNA GRAFICA LTDA - ME</t>
  </si>
  <si>
    <t>PAG DARF</t>
  </si>
  <si>
    <t>IRRF S/ PROVENTOS</t>
  </si>
  <si>
    <t>MINISTERIO DA ECONOMIA</t>
  </si>
  <si>
    <t>MULTIFARMA COMERCIAL LTDA EPP</t>
  </si>
  <si>
    <t>PROGRAMA MENOR APRENDIZ PJ</t>
  </si>
  <si>
    <t>CENTRO DE INTEGRACAO EMPRESA ESCOLA CIEE</t>
  </si>
  <si>
    <t>MENSALIDADE SINDICATO - SINSAUDE</t>
  </si>
  <si>
    <t>PAG FONE</t>
  </si>
  <si>
    <t>CLARO S.A</t>
  </si>
  <si>
    <t>PAG GPS</t>
  </si>
  <si>
    <t>INSS EMPREGADOS (ISENCAO CEBAS)</t>
  </si>
  <si>
    <t>INSTITUTO NACIONAL DO SEGURO SOCIAL</t>
  </si>
  <si>
    <t>INSS S/ SERVICOS RPA E NFS</t>
  </si>
  <si>
    <t>INSS - TERCEIROS</t>
  </si>
  <si>
    <t>D28110</t>
  </si>
  <si>
    <t>INSS - PJ 11% - ABHU</t>
  </si>
  <si>
    <t>M PITARELLO SERVICOS MEDICOS LTDA</t>
  </si>
  <si>
    <t>LMP SERVICOS MEDICOS LTDA</t>
  </si>
  <si>
    <t>ELPACKING EMBALAGENS E PRODUTOS DE LIMPEZA LTDA</t>
  </si>
  <si>
    <t>EQUIPAMENTOS DE PROTECAO INDIVIDUAL</t>
  </si>
  <si>
    <t>PRORAD CONSULT EM RADIOPROTECAO SS</t>
  </si>
  <si>
    <t>NOVA HOSPITALAR COMERCIAL E IMPORTADORA EIRELI ME</t>
  </si>
  <si>
    <t>NUTRICIONALE COMERCIO DE ALIMENTOS LTDA</t>
  </si>
  <si>
    <t>TUFFI ZINA NETO CLINICA MEDICA ME</t>
  </si>
  <si>
    <t>PAG AGUA</t>
  </si>
  <si>
    <t>AGUA E ESGOTO</t>
  </si>
  <si>
    <t>DEPARTAMENTO DE AGUA E ESGOTO DE MARILIA DAEM</t>
  </si>
  <si>
    <t>POLAR FIX INDUSTRIA E COMERCIO DE PRODUTOS HOSP</t>
  </si>
  <si>
    <t>ISABELLA GONCALVES C S DE A SERV MED LTD</t>
  </si>
  <si>
    <t>ERICH JUERGEN KLEIN CLINICA MEDICA</t>
  </si>
  <si>
    <t>PRECISION COMERCIAL DISTRIBUIDORA DE PRODUTOS MEDICO HOSPITA</t>
  </si>
  <si>
    <t>REVAL ATACADO DE PAPELARIA LTDA</t>
  </si>
  <si>
    <t>ATIVA COMERCIAL HOSPITALAR LTDA</t>
  </si>
  <si>
    <t>CBS MEDICO CIENTIFICA SA</t>
  </si>
  <si>
    <t>VIACAO LUWASA LTDA</t>
  </si>
  <si>
    <t>JARDINEIRO(A) PF</t>
  </si>
  <si>
    <t>ALEXANDRE YOSHIO SUKEGAWA</t>
  </si>
  <si>
    <t>TURISMAR TRANSPORTES E TURISMO LTDA</t>
  </si>
  <si>
    <t>71/2021</t>
  </si>
  <si>
    <t>RIAADE SUPRIMENTOS MEDICOS LTDA EPP</t>
  </si>
  <si>
    <t>LIBEMA PRODUTOS HOSPITALARES LTDA EPP</t>
  </si>
  <si>
    <t>RS MED LTDA</t>
  </si>
  <si>
    <t>DIMASTER - COMERCIO DE PRODUTOS HOSPITALARES LTDA</t>
  </si>
  <si>
    <t>BRAZMIX COMERCIO VAREJISTA E ATACADISTA LTDA</t>
  </si>
  <si>
    <t>INOVAMED HOSPITALAR LTDA</t>
  </si>
  <si>
    <t>Balancete Financeiro Maio 2021 - Conta Conta 901922-0 - CEF</t>
  </si>
  <si>
    <t>ESTORNO DE PAGAMENTO</t>
  </si>
  <si>
    <t>COMPUTADORES E NOTEBOOKS</t>
  </si>
  <si>
    <t>CONTRIBUICAO ASSISTENCIAL</t>
  </si>
  <si>
    <t>EQUIPAMENTOS DE INFORMATICA</t>
  </si>
  <si>
    <t>Resumo Emprestimos CEF/BB/ABHU</t>
  </si>
  <si>
    <t>ESTAGIO PF</t>
  </si>
  <si>
    <t>EMPRESTIMO RECEBIDO DA ABHU - UPA</t>
  </si>
  <si>
    <t>PAGAMENTO DE EMPRESTIMO RECEBIDO DA ABHU - UPA</t>
  </si>
  <si>
    <t>FINANCEIRA</t>
  </si>
  <si>
    <t>Saldo</t>
  </si>
  <si>
    <t>Resumo Credito Prefeitura - Recurso Proprio</t>
  </si>
  <si>
    <t>LOCACAO DE SOFTWARE PJ</t>
  </si>
  <si>
    <t>Resumo Rateio Administrativo</t>
  </si>
  <si>
    <t>RATEIO ADMINISTRATIVO ABHU ACUMULADO</t>
  </si>
  <si>
    <t>MAQUINAS E EQUIPAMENTOS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</si>
  <si>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MAIO 2021</t>
    </r>
  </si>
  <si>
    <t>MATERIAIS DE MANUTENCAO DE EQUIPAMENTOS</t>
  </si>
  <si>
    <t>RATEIO ADM ABHU</t>
  </si>
  <si>
    <t>MOBILIARIOS</t>
  </si>
  <si>
    <t>Resumo Provisões 13º / Férias / Rescisão</t>
  </si>
  <si>
    <r>
      <t xml:space="preserve">PROVISÃO MÊS DE </t>
    </r>
    <r>
      <rPr>
        <b/>
        <sz val="10"/>
        <color theme="1"/>
        <rFont val="Calibri"/>
        <family val="2"/>
        <scheme val="minor"/>
      </rPr>
      <t>MAIO 2021</t>
    </r>
  </si>
  <si>
    <t>PGTO COM ESTORNO FUTURO</t>
  </si>
  <si>
    <t>ROUPARIA HOSPITALAR</t>
  </si>
  <si>
    <t>SUPRIMENTOS DE INFORMATICA</t>
  </si>
  <si>
    <t>TECIDOS E ENXOVAIS</t>
  </si>
  <si>
    <t>TRANSF. ENTRE CONTAS CAIXA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</si>
</sst>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7">
    <xf numFmtId="0" fontId="0" fillId="0" borderId="0" xfId="0"/>
    <xf numFmtId="43" fontId="0" fillId="0" borderId="0" xfId="1" applyFont="1"/>
    <xf numFmtId="14" fontId="0" fillId="0" borderId="0" xfId="0" applyNumberFormat="1"/>
    <xf numFmtId="0" fontId="5" fillId="0" borderId="0" xfId="0" applyFont="1"/>
    <xf numFmtId="43" fontId="5" fillId="0" borderId="0" xfId="1" applyFont="1"/>
    <xf numFmtId="14" fontId="5" fillId="0" borderId="0" xfId="0" applyNumberFormat="1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3" fontId="6" fillId="2" borderId="2" xfId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4" fontId="6" fillId="2" borderId="6" xfId="0" applyNumberFormat="1" applyFont="1" applyFill="1" applyBorder="1" applyAlignment="1">
      <alignment horizontal="center"/>
    </xf>
    <xf numFmtId="14" fontId="5" fillId="0" borderId="7" xfId="0" applyNumberFormat="1" applyFont="1" applyBorder="1"/>
    <xf numFmtId="0" fontId="5" fillId="0" borderId="8" xfId="0" applyFont="1" applyBorder="1"/>
    <xf numFmtId="43" fontId="5" fillId="0" borderId="8" xfId="1" applyFont="1" applyBorder="1"/>
    <xf numFmtId="43" fontId="5" fillId="0" borderId="9" xfId="1" applyFont="1" applyBorder="1"/>
    <xf numFmtId="0" fontId="5" fillId="0" borderId="10" xfId="0" applyFont="1" applyBorder="1"/>
    <xf numFmtId="0" fontId="5" fillId="0" borderId="11" xfId="0" applyFont="1" applyBorder="1"/>
    <xf numFmtId="14" fontId="5" fillId="0" borderId="12" xfId="0" applyNumberFormat="1" applyFont="1" applyBorder="1"/>
    <xf numFmtId="0" fontId="5" fillId="0" borderId="8" xfId="0" applyFont="1" applyBorder="1" applyAlignment="1">
      <alignment horizontal="center"/>
    </xf>
    <xf numFmtId="17" fontId="5" fillId="0" borderId="8" xfId="0" applyNumberFormat="1" applyFont="1" applyBorder="1" applyAlignment="1">
      <alignment horizontal="center"/>
    </xf>
    <xf numFmtId="0" fontId="6" fillId="0" borderId="15" xfId="0" applyFont="1" applyBorder="1"/>
    <xf numFmtId="43" fontId="6" fillId="0" borderId="15" xfId="1" applyFont="1" applyBorder="1"/>
    <xf numFmtId="43" fontId="6" fillId="0" borderId="16" xfId="0" applyNumberFormat="1" applyFont="1" applyBorder="1"/>
    <xf numFmtId="0" fontId="5" fillId="0" borderId="17" xfId="0" applyFont="1" applyBorder="1"/>
    <xf numFmtId="0" fontId="5" fillId="0" borderId="14" xfId="0" applyFont="1" applyBorder="1"/>
    <xf numFmtId="0" fontId="5" fillId="0" borderId="15" xfId="0" applyFont="1" applyBorder="1"/>
    <xf numFmtId="14" fontId="5" fillId="0" borderId="18" xfId="0" applyNumberFormat="1" applyFont="1" applyBorder="1"/>
    <xf numFmtId="0" fontId="7" fillId="0" borderId="0" xfId="0" applyFont="1"/>
    <xf numFmtId="0" fontId="5" fillId="0" borderId="20" xfId="0" applyFont="1" applyBorder="1"/>
    <xf numFmtId="0" fontId="5" fillId="0" borderId="0" xfId="0" applyFont="1" applyAlignment="1">
      <alignment horizontal="left"/>
    </xf>
    <xf numFmtId="43" fontId="0" fillId="0" borderId="0" xfId="1" applyFont="1" applyBorder="1"/>
    <xf numFmtId="43" fontId="5" fillId="0" borderId="21" xfId="1" applyFont="1" applyBorder="1"/>
    <xf numFmtId="0" fontId="5" fillId="0" borderId="20" xfId="0" applyFont="1" applyBorder="1" applyAlignment="1">
      <alignment horizontal="left"/>
    </xf>
    <xf numFmtId="43" fontId="5" fillId="0" borderId="22" xfId="1" applyFont="1" applyBorder="1" applyAlignment="1">
      <alignment horizontal="center"/>
    </xf>
    <xf numFmtId="43" fontId="5" fillId="0" borderId="21" xfId="1" applyFont="1" applyBorder="1" applyAlignment="1">
      <alignment horizontal="center"/>
    </xf>
    <xf numFmtId="0" fontId="6" fillId="0" borderId="9" xfId="0" applyFont="1" applyBorder="1"/>
    <xf numFmtId="0" fontId="6" fillId="0" borderId="19" xfId="0" applyFont="1" applyBorder="1"/>
    <xf numFmtId="43" fontId="6" fillId="0" borderId="11" xfId="1" applyFont="1" applyBorder="1" applyAlignment="1">
      <alignment horizontal="center"/>
    </xf>
    <xf numFmtId="0" fontId="6" fillId="0" borderId="20" xfId="0" applyFont="1" applyBorder="1"/>
    <xf numFmtId="0" fontId="6" fillId="0" borderId="0" xfId="0" applyFont="1"/>
    <xf numFmtId="43" fontId="6" fillId="0" borderId="21" xfId="1" applyFont="1" applyBorder="1" applyAlignment="1">
      <alignment horizontal="center"/>
    </xf>
    <xf numFmtId="0" fontId="6" fillId="3" borderId="9" xfId="0" applyFont="1" applyFill="1" applyBorder="1"/>
    <xf numFmtId="0" fontId="5" fillId="3" borderId="19" xfId="0" applyFont="1" applyFill="1" applyBorder="1"/>
    <xf numFmtId="0" fontId="5" fillId="3" borderId="11" xfId="0" applyFont="1" applyFill="1" applyBorder="1" applyAlignment="1">
      <alignment horizontal="center"/>
    </xf>
    <xf numFmtId="0" fontId="5" fillId="0" borderId="23" xfId="0" applyFont="1" applyBorder="1"/>
    <xf numFmtId="0" fontId="5" fillId="0" borderId="24" xfId="0" applyFont="1" applyBorder="1"/>
    <xf numFmtId="0" fontId="6" fillId="0" borderId="23" xfId="0" applyFont="1" applyBorder="1"/>
    <xf numFmtId="43" fontId="6" fillId="0" borderId="11" xfId="0" applyNumberFormat="1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43" fontId="5" fillId="0" borderId="22" xfId="2" applyFont="1" applyBorder="1" applyAlignment="1">
      <alignment horizontal="center"/>
    </xf>
    <xf numFmtId="43" fontId="5" fillId="0" borderId="21" xfId="2" applyFont="1" applyBorder="1" applyAlignment="1">
      <alignment horizontal="center"/>
    </xf>
    <xf numFmtId="43" fontId="5" fillId="0" borderId="25" xfId="1" applyFont="1" applyBorder="1" applyAlignment="1">
      <alignment horizontal="center"/>
    </xf>
    <xf numFmtId="43" fontId="0" fillId="0" borderId="19" xfId="1" applyFont="1" applyBorder="1"/>
    <xf numFmtId="43" fontId="6" fillId="0" borderId="11" xfId="0" applyNumberFormat="1" applyFont="1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/>
    </xf>
    <xf numFmtId="43" fontId="5" fillId="0" borderId="22" xfId="1" applyFont="1" applyBorder="1" applyAlignment="1">
      <alignment horizontal="right"/>
    </xf>
    <xf numFmtId="43" fontId="5" fillId="0" borderId="21" xfId="1" applyFont="1" applyBorder="1" applyAlignment="1">
      <alignment horizontal="right"/>
    </xf>
    <xf numFmtId="43" fontId="6" fillId="0" borderId="11" xfId="1" applyFont="1" applyBorder="1" applyAlignment="1">
      <alignment horizontal="right"/>
    </xf>
    <xf numFmtId="43" fontId="5" fillId="0" borderId="0" xfId="0" applyNumberFormat="1" applyFont="1"/>
    <xf numFmtId="43" fontId="6" fillId="0" borderId="21" xfId="1" applyFont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43" fontId="6" fillId="0" borderId="11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6" fillId="3" borderId="26" xfId="0" applyFont="1" applyFill="1" applyBorder="1"/>
    <xf numFmtId="0" fontId="6" fillId="3" borderId="27" xfId="0" applyFont="1" applyFill="1" applyBorder="1"/>
    <xf numFmtId="0" fontId="6" fillId="3" borderId="11" xfId="0" applyFont="1" applyFill="1" applyBorder="1" applyAlignment="1">
      <alignment horizontal="righ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43" fontId="5" fillId="0" borderId="25" xfId="1" applyFont="1" applyBorder="1" applyAlignment="1">
      <alignment horizontal="right"/>
    </xf>
    <xf numFmtId="43" fontId="5" fillId="0" borderId="22" xfId="2" applyFont="1" applyBorder="1" applyAlignment="1">
      <alignment horizontal="right"/>
    </xf>
    <xf numFmtId="43" fontId="5" fillId="0" borderId="21" xfId="2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5" fillId="0" borderId="26" xfId="0" applyFont="1" applyBorder="1"/>
    <xf numFmtId="0" fontId="5" fillId="0" borderId="27" xfId="0" applyFont="1" applyBorder="1"/>
    <xf numFmtId="43" fontId="5" fillId="0" borderId="21" xfId="1" applyFont="1" applyFill="1" applyBorder="1" applyAlignment="1">
      <alignment horizontal="right"/>
    </xf>
    <xf numFmtId="0" fontId="6" fillId="0" borderId="24" xfId="0" applyFont="1" applyBorder="1"/>
    <xf numFmtId="0" fontId="6" fillId="3" borderId="19" xfId="0" applyFont="1" applyFill="1" applyBorder="1"/>
    <xf numFmtId="43" fontId="6" fillId="0" borderId="0" xfId="1" applyFont="1" applyBorder="1" applyAlignment="1">
      <alignment horizontal="right"/>
    </xf>
    <xf numFmtId="0" fontId="6" fillId="0" borderId="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3">
    <cellStyle name="Normal" xfId="0" builtinId="0"/>
    <cellStyle name="Vírgula" xfId="1" builtinId="3"/>
    <cellStyle name="Vírgula 2" xfId="2" xr:uid="{01CD67D5-EA9A-49B5-A827-05D65A986D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923A85D3-2F14-4EE9-98CA-1F753A77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52525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7C390DAB-E445-41B2-B2D0-7CB7C00E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26</xdr:row>
      <xdr:rowOff>57150</xdr:rowOff>
    </xdr:from>
    <xdr:to>
      <xdr:col>1</xdr:col>
      <xdr:colOff>609600</xdr:colOff>
      <xdr:row>28</xdr:row>
      <xdr:rowOff>38100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C28EC789-97DD-493F-8BFB-29142A6C5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372100"/>
          <a:ext cx="1152525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28</xdr:row>
      <xdr:rowOff>66675</xdr:rowOff>
    </xdr:from>
    <xdr:to>
      <xdr:col>9</xdr:col>
      <xdr:colOff>638174</xdr:colOff>
      <xdr:row>28</xdr:row>
      <xdr:rowOff>152400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86216713-4ED3-47AE-96A5-358069C7F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616267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36D5B9D-CE8A-4FC0-AF0C-5BA9722AC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811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5E5391B-7059-4594-9BC0-3835F377F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0180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324</xdr:row>
      <xdr:rowOff>57150</xdr:rowOff>
    </xdr:from>
    <xdr:to>
      <xdr:col>1</xdr:col>
      <xdr:colOff>609600</xdr:colOff>
      <xdr:row>326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C4ABD4C-D50A-4161-8C17-A8B1646E0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2141100"/>
          <a:ext cx="11811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76199</xdr:colOff>
      <xdr:row>326</xdr:row>
      <xdr:rowOff>66675</xdr:rowOff>
    </xdr:from>
    <xdr:to>
      <xdr:col>9</xdr:col>
      <xdr:colOff>666749</xdr:colOff>
      <xdr:row>326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A28540A-F7C9-4884-B711-065F515E3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62931675"/>
          <a:ext cx="1440180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26635\Dropbox\UPA%20-%20Presta&#231;&#227;o%20de%20Contas\Presta&#231;&#227;o%20de%20Contas%20-%20Financeira\Balancete%20Financei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o 2016"/>
      <sheetName val="Junho 2016"/>
      <sheetName val="Julho 2016"/>
      <sheetName val="CEF Julho 2016"/>
      <sheetName val="Agosto 2016"/>
      <sheetName val="CEF Agosto 2016"/>
      <sheetName val="Setembro 2016"/>
      <sheetName val="CEF Setembro 2016"/>
      <sheetName val="Outubro 2016"/>
      <sheetName val="CEF Outubro 2016"/>
      <sheetName val="Novembro 2016"/>
      <sheetName val="CEF Novembro 2016"/>
      <sheetName val="Dezembro 2016"/>
      <sheetName val="CEF Dezembro 2016"/>
      <sheetName val="Janeiro 2017"/>
      <sheetName val="CEF Janeiro 2017"/>
      <sheetName val="Fevereiro 2017"/>
      <sheetName val="CEF Fevereiro 2017"/>
      <sheetName val="Marco 2017"/>
      <sheetName val="CEF Marco 2017"/>
      <sheetName val="Abril 2017"/>
      <sheetName val="CEF Abril 2017"/>
      <sheetName val="Maio 2017"/>
      <sheetName val="CEF Maio 2017"/>
      <sheetName val="Junho 2017"/>
      <sheetName val="CEF Junho 2017"/>
      <sheetName val="Julho 2017"/>
      <sheetName val="CEF Julho 2017"/>
      <sheetName val="Agosto 2017"/>
      <sheetName val="CEF Agosto 2017"/>
      <sheetName val="Setembro 2017"/>
      <sheetName val="CEF Setembro 2017"/>
      <sheetName val="Outubro 2017"/>
      <sheetName val="CEF Outubro 2017"/>
      <sheetName val="Novembro 2017"/>
      <sheetName val="CEF Novembro 2017"/>
      <sheetName val="Dezembro 2017"/>
      <sheetName val="CEF Dezembro 2017"/>
      <sheetName val="Janeiro 2018"/>
      <sheetName val="CEF Janeiro 2018"/>
      <sheetName val="Fevereiro 2018"/>
      <sheetName val="CEF Fevereiro 2018"/>
      <sheetName val="Março 2018"/>
      <sheetName val="CEF Março 2018"/>
      <sheetName val="Abril 2018"/>
      <sheetName val="CEF Abril 2018"/>
      <sheetName val="Uniprime - Maio 2018"/>
      <sheetName val="CEF Maio 2018 - 1922-3"/>
      <sheetName val="CEF Maio 2018 - 168-5"/>
      <sheetName val="Uniprime - Junho 2018"/>
      <sheetName val="CEF Junho 2018 - 1922-3"/>
      <sheetName val="CEF Junho 2018 - 168-5"/>
      <sheetName val="Uniprime - Julho 2018"/>
      <sheetName val="CEF Julho 2018 - 1922-3"/>
      <sheetName val="CEF Julho 2018 - 168-5"/>
      <sheetName val="Uniprime - Agosto 2018"/>
      <sheetName val="CEF Agosto 2018 - 1922-3"/>
      <sheetName val="CEF Agosto 2018 - 168-5"/>
      <sheetName val="Uniprime - Setembro 2018"/>
      <sheetName val="CEF Setembro 2018 - 1922-3"/>
      <sheetName val="CEF Setembro 2018 - 168-5"/>
      <sheetName val="Uniprime - Outubro 2018"/>
      <sheetName val="CEF Outubro 2018 - 1922-3"/>
      <sheetName val="CEF Outubro 2018 - 168-5"/>
      <sheetName val="Uniprime - Novembro 2018"/>
      <sheetName val="CEF Novembro 2018 - 1922-3"/>
      <sheetName val="CEF Novembro 2018 - 168-5"/>
      <sheetName val="Uniprime - Dezembro 2018"/>
      <sheetName val="CEF Dezembro 2018 - 1922-3"/>
      <sheetName val="CEF Dezembro 2018 - 168-5"/>
      <sheetName val="Bradesco - Dezembro 2018"/>
      <sheetName val="Uniprime - Janeiro 2019"/>
      <sheetName val="CEF Janeiro 2019 - 1922-3"/>
      <sheetName val="CEF Janeiro 2019 - 168-5"/>
      <sheetName val="Bradesco - Janeiro 2019"/>
      <sheetName val="Uniprime - Fevereiro 2019"/>
      <sheetName val="CEF Fevereiro 2019 - 1922-3"/>
      <sheetName val="CEF Fevereiro 2019 - 168-5"/>
      <sheetName val="Bradesco - Fevereiro 2019"/>
      <sheetName val="Uniprime - Março 2019"/>
      <sheetName val="CEF Março 2019 - 1922-3"/>
      <sheetName val="CEF Março 2019 - 168-5"/>
      <sheetName val="Bradesco - Março 2019"/>
      <sheetName val="Uniprime - Abril 2019"/>
      <sheetName val="CEF Abril 2019 - 1922-3"/>
      <sheetName val="CEF Abril 2019 - 168-5"/>
      <sheetName val="Bradesco - Abril 2019"/>
      <sheetName val="CEF Maio 2019 - 1922-3"/>
      <sheetName val="CEF Maio 2019 - 168-5"/>
      <sheetName val="Bradesco - Maio 2019"/>
      <sheetName val="CEF Junho 2019 - 1922-3"/>
      <sheetName val="CEF Junho 2019 - 168-5"/>
      <sheetName val="Bradesco - Junho 2019"/>
      <sheetName val="CEF Julho 2019 - 1922-3"/>
      <sheetName val="CEF Julho 2019 - 168-5"/>
      <sheetName val="CEF Agosto 2019 - 1922-3"/>
      <sheetName val="CEF Agosto 2019 - 168-5"/>
      <sheetName val="CEF Setembro 2019 - 1922-3"/>
      <sheetName val="CEF Setembro 2019 - 168-5"/>
      <sheetName val="CEF Outubro 2019 - 1922-3"/>
      <sheetName val="CEF Outubro 2019 - 168-5"/>
      <sheetName val="CEF Novembro 2019 - 1922-3"/>
      <sheetName val="CEF Novembro 2019 - 168-5"/>
      <sheetName val="CEF Dezembro 2019 - 1922-3"/>
      <sheetName val="CEF Dezembro 2019 - 168-5"/>
      <sheetName val="CEF Janeiro 2020 - 1922-3"/>
      <sheetName val="CEF Janeiro 2020 - 168-5"/>
      <sheetName val="CEF Fevereiro 2020 - 1922-3"/>
      <sheetName val="CEF Fevereiro 2020 - 168-5"/>
      <sheetName val="CEF Março 2020 - 1922-3"/>
      <sheetName val="CEF Março 2020 - 168-5"/>
      <sheetName val="CEF Abril 2020 - 1922-3"/>
      <sheetName val="CEF Abril 2020 - 168-5"/>
      <sheetName val="CEF Maio 2020 - 1922-3"/>
      <sheetName val="CEF Maio 2020 - 168-5"/>
      <sheetName val="CEF Junho 2020 - 1922-3"/>
      <sheetName val="CEF Junho 2020 - 168-5"/>
      <sheetName val="CEF Julho 2020 - 1922-3"/>
      <sheetName val="CEF Julho 2020 - 168-5"/>
      <sheetName val="CEF Agosto 2020 - 1922-3"/>
      <sheetName val="CEF Agosto 2020 - 168-5"/>
      <sheetName val="CEF Setembro 2020 - 1922-3"/>
      <sheetName val="CEF Setembro 2020 - 168-5"/>
      <sheetName val="CEF Setembro 2020 - 901922-0"/>
      <sheetName val="CEF Setembro 2020 - 900168-2"/>
      <sheetName val="CEF Outubro 2020 - 1922-3"/>
      <sheetName val="CEF Outubro 2020 - 168-5"/>
      <sheetName val="CEF Outubro 2020 - 901922-0"/>
      <sheetName val="CEF Outubro 2020 - 900168-2"/>
      <sheetName val="CEF Novembro 2020 - 901922-0"/>
      <sheetName val="CEF Novembro 2020 - 900168-2"/>
      <sheetName val="CEF Dezembro 2020 - 901922"/>
      <sheetName val="CEF Dezembro 2020 - 900168"/>
      <sheetName val="CEF Janeiro 2021 - 901922"/>
      <sheetName val="CEF Janeiro 2021 - 900168"/>
      <sheetName val="CEF Fevereiro 2021 - 900168"/>
      <sheetName val="CEF Fevereiro 2021 - 901922"/>
      <sheetName val="CEF Marco 2021 - 900168"/>
      <sheetName val="CEF Marco 2021 - 901922"/>
      <sheetName val="CEF Abril 2021 - 900168"/>
      <sheetName val="CEF Abril 2021 - 901922"/>
      <sheetName val="CEF Maio 2021 - 900168"/>
      <sheetName val="CEF Maio 2021 - 901922"/>
      <sheetName val="CEF Junho 2021 - 900168"/>
      <sheetName val="CEF Junho 2021 - 901922"/>
      <sheetName val="Controle Emprestimo"/>
      <sheetName val="Controle Rateio"/>
      <sheetName val="Controle Provisao"/>
      <sheetName val="Financeiro"/>
      <sheetName val="Financeiro versao pref"/>
      <sheetName val="Cu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>
        <row r="22">
          <cell r="F22">
            <v>32205.919999999925</v>
          </cell>
        </row>
        <row r="45">
          <cell r="I45">
            <v>0</v>
          </cell>
        </row>
        <row r="52">
          <cell r="I52">
            <v>0</v>
          </cell>
        </row>
      </sheetData>
      <sheetData sheetId="140">
        <row r="314">
          <cell r="F314">
            <v>3111.0900000005495</v>
          </cell>
        </row>
        <row r="337">
          <cell r="I337">
            <v>3343393.7199999997</v>
          </cell>
        </row>
        <row r="351">
          <cell r="I351">
            <v>890000</v>
          </cell>
        </row>
        <row r="360">
          <cell r="I360">
            <v>504938.97</v>
          </cell>
        </row>
      </sheetData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6A8EE-0626-4B14-93A1-7FEABF0E44CE}">
  <dimension ref="A1:J53"/>
  <sheetViews>
    <sheetView tabSelected="1" workbookViewId="0">
      <selection activeCell="A4" sqref="A4:J4"/>
    </sheetView>
  </sheetViews>
  <sheetFormatPr defaultRowHeight="15" x14ac:dyDescent="0.25"/>
  <cols>
    <col min="1" max="1" width="11.140625" customWidth="1"/>
    <col min="2" max="2" width="11.42578125" bestFit="1" customWidth="1"/>
    <col min="3" max="3" width="41.140625" bestFit="1" customWidth="1"/>
    <col min="4" max="4" width="12.42578125" bestFit="1" customWidth="1"/>
    <col min="5" max="5" width="13.28515625" bestFit="1" customWidth="1"/>
    <col min="6" max="6" width="12.42578125" bestFit="1" customWidth="1"/>
    <col min="7" max="7" width="45.140625" bestFit="1" customWidth="1"/>
    <col min="8" max="8" width="47" bestFit="1" customWidth="1"/>
    <col min="9" max="9" width="15.28515625" customWidth="1"/>
    <col min="10" max="10" width="10.42578125" bestFit="1" customWidth="1"/>
  </cols>
  <sheetData>
    <row r="1" spans="1:10" x14ac:dyDescent="0.25">
      <c r="D1" s="1"/>
      <c r="J1" s="2"/>
    </row>
    <row r="2" spans="1:10" ht="25.5" x14ac:dyDescent="0.25">
      <c r="C2" s="93" t="s">
        <v>0</v>
      </c>
      <c r="D2" s="93"/>
      <c r="E2" s="93"/>
      <c r="F2" s="93"/>
      <c r="G2" s="93"/>
      <c r="H2" s="93"/>
      <c r="I2" s="93"/>
      <c r="J2" s="93"/>
    </row>
    <row r="3" spans="1:10" x14ac:dyDescent="0.25">
      <c r="D3" s="1"/>
      <c r="J3" s="2"/>
    </row>
    <row r="4" spans="1:10" ht="18.75" x14ac:dyDescent="0.3">
      <c r="A4" s="86" t="s">
        <v>1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x14ac:dyDescent="0.25">
      <c r="D5" s="1"/>
      <c r="J5" s="2"/>
    </row>
    <row r="6" spans="1:10" x14ac:dyDescent="0.25">
      <c r="A6" s="94" t="s">
        <v>2</v>
      </c>
      <c r="B6" s="94"/>
      <c r="C6" s="94"/>
      <c r="D6" s="94"/>
      <c r="E6" s="94"/>
      <c r="F6" s="94"/>
      <c r="G6" s="94" t="s">
        <v>3</v>
      </c>
      <c r="H6" s="94"/>
      <c r="I6" s="94"/>
      <c r="J6" s="94"/>
    </row>
    <row r="7" spans="1:10" ht="15.75" thickBot="1" x14ac:dyDescent="0.3">
      <c r="A7" s="3"/>
      <c r="B7" s="3"/>
      <c r="C7" s="3"/>
      <c r="D7" s="4"/>
      <c r="E7" s="3"/>
      <c r="F7" s="3"/>
      <c r="G7" s="3"/>
      <c r="H7" s="3"/>
      <c r="I7" s="3"/>
      <c r="J7" s="5"/>
    </row>
    <row r="8" spans="1:10" x14ac:dyDescent="0.25">
      <c r="A8" s="6" t="s">
        <v>4</v>
      </c>
      <c r="B8" s="7" t="s">
        <v>5</v>
      </c>
      <c r="C8" s="7" t="s">
        <v>6</v>
      </c>
      <c r="D8" s="8" t="s">
        <v>7</v>
      </c>
      <c r="E8" s="7" t="s">
        <v>8</v>
      </c>
      <c r="F8" s="9" t="s">
        <v>9</v>
      </c>
      <c r="G8" s="10" t="s">
        <v>10</v>
      </c>
      <c r="H8" s="11" t="s">
        <v>11</v>
      </c>
      <c r="I8" s="7" t="s">
        <v>12</v>
      </c>
      <c r="J8" s="12" t="s">
        <v>13</v>
      </c>
    </row>
    <row r="9" spans="1:10" x14ac:dyDescent="0.25">
      <c r="A9" s="13"/>
      <c r="B9" s="14"/>
      <c r="C9" s="14" t="s">
        <v>14</v>
      </c>
      <c r="D9" s="15"/>
      <c r="E9" s="15"/>
      <c r="F9" s="16">
        <f>'[1]CEF Abril 2021 - 900168'!F22</f>
        <v>32205.919999999925</v>
      </c>
      <c r="G9" s="17"/>
      <c r="H9" s="18"/>
      <c r="I9" s="14"/>
      <c r="J9" s="19"/>
    </row>
    <row r="10" spans="1:10" x14ac:dyDescent="0.25">
      <c r="A10" s="13">
        <v>44319</v>
      </c>
      <c r="B10" s="14">
        <v>274270</v>
      </c>
      <c r="C10" s="14" t="s">
        <v>15</v>
      </c>
      <c r="D10" s="15">
        <v>4217.21</v>
      </c>
      <c r="E10" s="15"/>
      <c r="F10" s="16">
        <f t="shared" ref="F10:F21" si="0">F9-D10+E10</f>
        <v>27988.709999999926</v>
      </c>
      <c r="G10" s="17" t="s">
        <v>16</v>
      </c>
      <c r="H10" s="18" t="s">
        <v>17</v>
      </c>
      <c r="I10" s="20">
        <v>2742700305</v>
      </c>
      <c r="J10" s="19">
        <v>44319</v>
      </c>
    </row>
    <row r="11" spans="1:10" x14ac:dyDescent="0.25">
      <c r="A11" s="13">
        <v>44319</v>
      </c>
      <c r="B11" s="14"/>
      <c r="C11" s="14"/>
      <c r="D11" s="15"/>
      <c r="E11" s="15"/>
      <c r="F11" s="16">
        <f t="shared" si="0"/>
        <v>27988.709999999926</v>
      </c>
      <c r="G11" s="17" t="s">
        <v>18</v>
      </c>
      <c r="H11" s="18" t="s">
        <v>19</v>
      </c>
      <c r="I11" s="20">
        <v>53902</v>
      </c>
      <c r="J11" s="19">
        <v>44315</v>
      </c>
    </row>
    <row r="12" spans="1:10" x14ac:dyDescent="0.25">
      <c r="A12" s="13">
        <v>44321</v>
      </c>
      <c r="B12" s="14">
        <v>312094</v>
      </c>
      <c r="C12" s="14" t="s">
        <v>20</v>
      </c>
      <c r="D12" s="15">
        <v>527000</v>
      </c>
      <c r="E12" s="15"/>
      <c r="F12" s="16">
        <f t="shared" si="0"/>
        <v>-499011.2900000001</v>
      </c>
      <c r="G12" s="17" t="s">
        <v>21</v>
      </c>
      <c r="H12" s="18" t="s">
        <v>22</v>
      </c>
      <c r="I12" s="20"/>
      <c r="J12" s="19"/>
    </row>
    <row r="13" spans="1:10" x14ac:dyDescent="0.25">
      <c r="A13" s="13">
        <v>44321</v>
      </c>
      <c r="B13" s="14">
        <v>51025</v>
      </c>
      <c r="C13" s="14" t="s">
        <v>23</v>
      </c>
      <c r="D13" s="15"/>
      <c r="E13" s="15">
        <v>500000</v>
      </c>
      <c r="F13" s="16">
        <f t="shared" si="0"/>
        <v>988.70999999990454</v>
      </c>
      <c r="G13" s="17" t="s">
        <v>24</v>
      </c>
      <c r="H13" s="18" t="s">
        <v>25</v>
      </c>
      <c r="I13" s="20"/>
      <c r="J13" s="19"/>
    </row>
    <row r="14" spans="1:10" x14ac:dyDescent="0.25">
      <c r="A14" s="13">
        <v>44322</v>
      </c>
      <c r="B14" s="14">
        <v>248567</v>
      </c>
      <c r="C14" s="14" t="s">
        <v>26</v>
      </c>
      <c r="D14" s="15"/>
      <c r="E14" s="15">
        <v>527043</v>
      </c>
      <c r="F14" s="16">
        <f t="shared" si="0"/>
        <v>528031.71</v>
      </c>
      <c r="G14" s="17" t="s">
        <v>27</v>
      </c>
      <c r="H14" s="18" t="s">
        <v>22</v>
      </c>
      <c r="I14" s="20"/>
      <c r="J14" s="19"/>
    </row>
    <row r="15" spans="1:10" x14ac:dyDescent="0.25">
      <c r="A15" s="13">
        <v>44323</v>
      </c>
      <c r="B15" s="14">
        <v>274270</v>
      </c>
      <c r="C15" s="14" t="s">
        <v>15</v>
      </c>
      <c r="D15" s="15">
        <v>476870.17</v>
      </c>
      <c r="E15" s="15"/>
      <c r="F15" s="16">
        <f t="shared" si="0"/>
        <v>51161.539999999979</v>
      </c>
      <c r="G15" s="17" t="s">
        <v>28</v>
      </c>
      <c r="H15" s="18" t="s">
        <v>29</v>
      </c>
      <c r="I15" s="21">
        <v>44197</v>
      </c>
      <c r="J15" s="19">
        <v>44323</v>
      </c>
    </row>
    <row r="16" spans="1:10" x14ac:dyDescent="0.25">
      <c r="A16" s="13">
        <v>44327</v>
      </c>
      <c r="B16" s="14">
        <v>0</v>
      </c>
      <c r="C16" s="14" t="s">
        <v>30</v>
      </c>
      <c r="D16" s="15">
        <v>1865.8</v>
      </c>
      <c r="E16" s="15"/>
      <c r="F16" s="16">
        <f t="shared" si="0"/>
        <v>49295.739999999976</v>
      </c>
      <c r="G16" s="17" t="s">
        <v>31</v>
      </c>
      <c r="H16" s="18" t="s">
        <v>22</v>
      </c>
      <c r="I16" s="21">
        <v>44287</v>
      </c>
      <c r="J16" s="19">
        <v>44322</v>
      </c>
    </row>
    <row r="17" spans="1:10" x14ac:dyDescent="0.25">
      <c r="A17" s="13">
        <v>44330</v>
      </c>
      <c r="B17" s="14">
        <v>274270</v>
      </c>
      <c r="C17" s="14" t="s">
        <v>15</v>
      </c>
      <c r="D17" s="15">
        <v>7211.14</v>
      </c>
      <c r="E17" s="15"/>
      <c r="F17" s="16">
        <f t="shared" si="0"/>
        <v>42084.599999999977</v>
      </c>
      <c r="G17" s="17" t="s">
        <v>16</v>
      </c>
      <c r="H17" s="18" t="s">
        <v>32</v>
      </c>
      <c r="I17" s="20">
        <v>2742701405</v>
      </c>
      <c r="J17" s="19">
        <v>44330</v>
      </c>
    </row>
    <row r="18" spans="1:10" x14ac:dyDescent="0.25">
      <c r="A18" s="13">
        <v>44337</v>
      </c>
      <c r="B18" s="14">
        <v>274270</v>
      </c>
      <c r="C18" s="14" t="s">
        <v>15</v>
      </c>
      <c r="D18" s="15">
        <v>5193.7700000000004</v>
      </c>
      <c r="E18" s="15"/>
      <c r="F18" s="16">
        <f t="shared" si="0"/>
        <v>36890.829999999973</v>
      </c>
      <c r="G18" s="17" t="s">
        <v>18</v>
      </c>
      <c r="H18" s="18" t="s">
        <v>33</v>
      </c>
      <c r="I18" s="20">
        <v>38693</v>
      </c>
      <c r="J18" s="19">
        <v>44337</v>
      </c>
    </row>
    <row r="19" spans="1:10" x14ac:dyDescent="0.25">
      <c r="A19" s="13">
        <v>44337</v>
      </c>
      <c r="B19" s="14"/>
      <c r="C19" s="14"/>
      <c r="D19" s="15"/>
      <c r="E19" s="15"/>
      <c r="F19" s="16">
        <f t="shared" si="0"/>
        <v>36890.829999999973</v>
      </c>
      <c r="G19" s="17" t="s">
        <v>18</v>
      </c>
      <c r="H19" s="18" t="s">
        <v>34</v>
      </c>
      <c r="I19" s="20">
        <v>56703</v>
      </c>
      <c r="J19" s="19">
        <v>44337</v>
      </c>
    </row>
    <row r="20" spans="1:10" x14ac:dyDescent="0.25">
      <c r="A20" s="13">
        <v>44342</v>
      </c>
      <c r="B20" s="14">
        <v>274270</v>
      </c>
      <c r="C20" s="14" t="s">
        <v>15</v>
      </c>
      <c r="D20" s="15">
        <v>11926.82</v>
      </c>
      <c r="E20" s="15"/>
      <c r="F20" s="16">
        <f t="shared" si="0"/>
        <v>24964.009999999973</v>
      </c>
      <c r="G20" s="17" t="s">
        <v>16</v>
      </c>
      <c r="H20" s="18" t="s">
        <v>35</v>
      </c>
      <c r="I20" s="20">
        <v>2742702605</v>
      </c>
      <c r="J20" s="19">
        <v>44342</v>
      </c>
    </row>
    <row r="21" spans="1:10" x14ac:dyDescent="0.25">
      <c r="A21" s="13">
        <v>44343</v>
      </c>
      <c r="B21" s="14">
        <v>274270</v>
      </c>
      <c r="C21" s="14" t="s">
        <v>15</v>
      </c>
      <c r="D21" s="15">
        <v>2425.59</v>
      </c>
      <c r="E21" s="15"/>
      <c r="F21" s="16">
        <f t="shared" si="0"/>
        <v>22538.419999999973</v>
      </c>
      <c r="G21" s="17" t="s">
        <v>16</v>
      </c>
      <c r="H21" s="18" t="s">
        <v>36</v>
      </c>
      <c r="I21" s="20">
        <v>2742702705</v>
      </c>
      <c r="J21" s="19">
        <v>44343</v>
      </c>
    </row>
    <row r="22" spans="1:10" x14ac:dyDescent="0.25">
      <c r="A22" s="13"/>
      <c r="B22" s="14"/>
      <c r="C22" s="14"/>
      <c r="D22" s="15"/>
      <c r="E22" s="15"/>
      <c r="F22" s="16"/>
      <c r="G22" s="17"/>
      <c r="H22" s="18"/>
      <c r="I22" s="14"/>
      <c r="J22" s="19"/>
    </row>
    <row r="23" spans="1:10" ht="15.75" thickBot="1" x14ac:dyDescent="0.3">
      <c r="A23" s="95" t="s">
        <v>37</v>
      </c>
      <c r="B23" s="96"/>
      <c r="C23" s="22"/>
      <c r="D23" s="23">
        <f>SUM(D10:D22)</f>
        <v>1036710.4999999999</v>
      </c>
      <c r="E23" s="23">
        <f>SUM(E10:E22)</f>
        <v>1027043</v>
      </c>
      <c r="F23" s="24">
        <f>F9-D23+E23</f>
        <v>22538.420000000042</v>
      </c>
      <c r="G23" s="25"/>
      <c r="H23" s="26"/>
      <c r="I23" s="27"/>
      <c r="J23" s="28"/>
    </row>
    <row r="24" spans="1:10" x14ac:dyDescent="0.25">
      <c r="A24" s="29" t="s">
        <v>38</v>
      </c>
      <c r="B24" s="3"/>
      <c r="C24" s="3"/>
      <c r="D24" s="4"/>
      <c r="E24" s="3"/>
      <c r="F24" s="3"/>
      <c r="G24" s="3"/>
      <c r="H24" s="3"/>
      <c r="I24" s="3"/>
      <c r="J24" s="5"/>
    </row>
    <row r="25" spans="1:10" x14ac:dyDescent="0.25">
      <c r="A25" s="29"/>
      <c r="B25" s="3"/>
      <c r="C25" s="3"/>
      <c r="D25" s="4"/>
      <c r="E25" s="3"/>
      <c r="F25" s="3"/>
      <c r="G25" s="3"/>
      <c r="H25" s="3"/>
      <c r="I25" s="3"/>
      <c r="J25" s="5"/>
    </row>
    <row r="26" spans="1:10" x14ac:dyDescent="0.25">
      <c r="A26" s="29"/>
      <c r="B26" s="3"/>
      <c r="C26" s="3"/>
      <c r="D26" s="4"/>
      <c r="E26" s="3"/>
      <c r="F26" s="3"/>
      <c r="G26" s="3"/>
      <c r="H26" s="3"/>
      <c r="I26" s="3"/>
      <c r="J26" s="5"/>
    </row>
    <row r="27" spans="1:10" x14ac:dyDescent="0.25">
      <c r="D27" s="1"/>
      <c r="J27" s="2"/>
    </row>
    <row r="28" spans="1:10" ht="25.5" x14ac:dyDescent="0.25">
      <c r="C28" s="93" t="s">
        <v>0</v>
      </c>
      <c r="D28" s="93"/>
      <c r="E28" s="93"/>
      <c r="F28" s="93"/>
      <c r="G28" s="93"/>
      <c r="H28" s="93"/>
      <c r="I28" s="93"/>
      <c r="J28" s="93"/>
    </row>
    <row r="29" spans="1:10" x14ac:dyDescent="0.25">
      <c r="D29" s="1"/>
      <c r="J29" s="2"/>
    </row>
    <row r="30" spans="1:10" ht="18.75" x14ac:dyDescent="0.3">
      <c r="A30" s="86" t="s">
        <v>39</v>
      </c>
      <c r="B30" s="86"/>
      <c r="C30" s="86"/>
      <c r="D30" s="86"/>
      <c r="E30" s="86"/>
      <c r="F30" s="86"/>
      <c r="G30" s="86"/>
      <c r="H30" s="86"/>
      <c r="I30" s="86"/>
      <c r="J30" s="86"/>
    </row>
    <row r="31" spans="1:10" x14ac:dyDescent="0.25">
      <c r="A31" s="3"/>
      <c r="B31" s="3"/>
      <c r="C31" s="3"/>
      <c r="D31" s="4"/>
      <c r="E31" s="3"/>
      <c r="F31" s="3"/>
      <c r="G31" s="3"/>
      <c r="H31" s="3"/>
      <c r="I31" s="3"/>
      <c r="J31" s="5"/>
    </row>
    <row r="32" spans="1:10" x14ac:dyDescent="0.25">
      <c r="A32" s="87" t="s">
        <v>40</v>
      </c>
      <c r="B32" s="88"/>
      <c r="C32" s="88"/>
      <c r="D32" s="88"/>
      <c r="E32" s="89"/>
      <c r="F32" s="3"/>
      <c r="G32" s="90" t="s">
        <v>41</v>
      </c>
      <c r="H32" s="90"/>
      <c r="I32" s="90"/>
      <c r="J32" s="5"/>
    </row>
    <row r="33" spans="1:10" x14ac:dyDescent="0.25">
      <c r="A33" s="30" t="s">
        <v>21</v>
      </c>
      <c r="B33" s="31"/>
      <c r="C33" s="31"/>
      <c r="D33" s="32"/>
      <c r="E33" s="33">
        <f t="shared" ref="E33:E51" si="1">SUMIF($G$8:$G$22,A33,$D$8:$D$22)</f>
        <v>527000</v>
      </c>
      <c r="F33" s="3"/>
      <c r="G33" s="34" t="s">
        <v>42</v>
      </c>
      <c r="H33" s="31"/>
      <c r="I33" s="35">
        <f>SUMIF($G$8:$G$22,G33,$E$8:$E$22)</f>
        <v>0</v>
      </c>
      <c r="J33" s="5"/>
    </row>
    <row r="34" spans="1:10" x14ac:dyDescent="0.25">
      <c r="A34" s="30" t="s">
        <v>43</v>
      </c>
      <c r="B34" s="31"/>
      <c r="C34" s="31"/>
      <c r="D34" s="32"/>
      <c r="E34" s="33">
        <f t="shared" si="1"/>
        <v>0</v>
      </c>
      <c r="F34" s="3"/>
      <c r="G34" s="34" t="s">
        <v>24</v>
      </c>
      <c r="H34" s="31"/>
      <c r="I34" s="36">
        <f>SUMIF($G$8:$G$22,G34,$E$8:$E$22)</f>
        <v>500000</v>
      </c>
      <c r="J34" s="5"/>
    </row>
    <row r="35" spans="1:10" x14ac:dyDescent="0.25">
      <c r="A35" s="30" t="s">
        <v>31</v>
      </c>
      <c r="B35" s="31"/>
      <c r="C35" s="31"/>
      <c r="D35" s="32"/>
      <c r="E35" s="33">
        <f t="shared" si="1"/>
        <v>1865.8</v>
      </c>
      <c r="F35" s="3"/>
      <c r="G35" s="30" t="s">
        <v>27</v>
      </c>
      <c r="H35" s="31"/>
      <c r="I35" s="36">
        <f>SUMIF($G$8:$G$22,G35,$E$8:$E$22)</f>
        <v>527043</v>
      </c>
      <c r="J35" s="5"/>
    </row>
    <row r="36" spans="1:10" x14ac:dyDescent="0.25">
      <c r="A36" s="30" t="s">
        <v>16</v>
      </c>
      <c r="B36" s="31"/>
      <c r="C36" s="31"/>
      <c r="D36" s="32"/>
      <c r="E36" s="33">
        <f t="shared" si="1"/>
        <v>25780.76</v>
      </c>
      <c r="F36" s="3"/>
      <c r="G36" s="91"/>
      <c r="H36" s="92"/>
      <c r="I36" s="36">
        <f>SUMIF($G$8:$G$22,G36,$E$8:$E$22)</f>
        <v>0</v>
      </c>
      <c r="J36" s="5"/>
    </row>
    <row r="37" spans="1:10" x14ac:dyDescent="0.25">
      <c r="A37" s="30" t="s">
        <v>44</v>
      </c>
      <c r="B37" s="31"/>
      <c r="C37" s="31"/>
      <c r="D37" s="32"/>
      <c r="E37" s="33">
        <f t="shared" si="1"/>
        <v>0</v>
      </c>
      <c r="F37" s="3"/>
      <c r="G37" s="91"/>
      <c r="H37" s="92"/>
      <c r="I37" s="36">
        <f>SUMIF($G$8:$G$22,G37,$E$8:$E$22)</f>
        <v>0</v>
      </c>
      <c r="J37" s="5"/>
    </row>
    <row r="38" spans="1:10" x14ac:dyDescent="0.25">
      <c r="A38" s="30" t="s">
        <v>45</v>
      </c>
      <c r="B38" s="31"/>
      <c r="C38" s="31"/>
      <c r="D38" s="32"/>
      <c r="E38" s="33">
        <f t="shared" si="1"/>
        <v>0</v>
      </c>
      <c r="F38" s="3"/>
      <c r="G38" s="37" t="s">
        <v>46</v>
      </c>
      <c r="H38" s="38"/>
      <c r="I38" s="39">
        <f>SUM(I33:I37)</f>
        <v>1027043</v>
      </c>
      <c r="J38" s="5"/>
    </row>
    <row r="39" spans="1:10" x14ac:dyDescent="0.25">
      <c r="A39" s="30" t="s">
        <v>28</v>
      </c>
      <c r="B39" s="31"/>
      <c r="C39" s="31"/>
      <c r="D39" s="32"/>
      <c r="E39" s="33">
        <f t="shared" si="1"/>
        <v>476870.17</v>
      </c>
      <c r="F39" s="3"/>
      <c r="G39" s="40"/>
      <c r="H39" s="41"/>
      <c r="I39" s="42"/>
      <c r="J39" s="5"/>
    </row>
    <row r="40" spans="1:10" x14ac:dyDescent="0.25">
      <c r="A40" s="30" t="s">
        <v>18</v>
      </c>
      <c r="B40" s="31"/>
      <c r="C40" s="31"/>
      <c r="D40" s="32"/>
      <c r="E40" s="33">
        <f t="shared" si="1"/>
        <v>5193.7700000000004</v>
      </c>
      <c r="F40" s="3"/>
      <c r="G40" s="43" t="s">
        <v>47</v>
      </c>
      <c r="H40" s="44"/>
      <c r="I40" s="45"/>
      <c r="J40" s="2"/>
    </row>
    <row r="41" spans="1:10" x14ac:dyDescent="0.25">
      <c r="A41" s="30"/>
      <c r="B41" s="31"/>
      <c r="C41" s="31"/>
      <c r="D41" s="32"/>
      <c r="E41" s="33">
        <f t="shared" si="1"/>
        <v>0</v>
      </c>
      <c r="F41" s="3"/>
      <c r="G41" s="34" t="s">
        <v>48</v>
      </c>
      <c r="H41" s="31"/>
      <c r="I41" s="35">
        <f>'[1]CEF Abril 2021 - 900168'!I45</f>
        <v>0</v>
      </c>
      <c r="J41" s="2"/>
    </row>
    <row r="42" spans="1:10" x14ac:dyDescent="0.25">
      <c r="A42" s="30"/>
      <c r="B42" s="31"/>
      <c r="C42" s="31"/>
      <c r="D42" s="32"/>
      <c r="E42" s="33">
        <f t="shared" si="1"/>
        <v>0</v>
      </c>
      <c r="F42" s="3"/>
      <c r="G42" s="30" t="s">
        <v>21</v>
      </c>
      <c r="H42" s="31"/>
      <c r="I42" s="36">
        <f>SUMIF($G$8:$G$22,G42,$D$8:$D$22)</f>
        <v>527000</v>
      </c>
      <c r="J42" s="2"/>
    </row>
    <row r="43" spans="1:10" x14ac:dyDescent="0.25">
      <c r="A43" s="30"/>
      <c r="B43" s="31"/>
      <c r="C43" s="31"/>
      <c r="D43" s="32"/>
      <c r="E43" s="33">
        <f t="shared" si="1"/>
        <v>0</v>
      </c>
      <c r="F43" s="3"/>
      <c r="G43" s="91" t="s">
        <v>27</v>
      </c>
      <c r="H43" s="92"/>
      <c r="I43" s="36">
        <f>-SUMIF($G$8:$G$22,G43,$E$8:$E$22)</f>
        <v>-527043</v>
      </c>
      <c r="J43" s="2"/>
    </row>
    <row r="44" spans="1:10" x14ac:dyDescent="0.25">
      <c r="A44" s="30"/>
      <c r="B44" s="31"/>
      <c r="C44" s="31"/>
      <c r="D44" s="32"/>
      <c r="E44" s="33">
        <f t="shared" si="1"/>
        <v>0</v>
      </c>
      <c r="F44" s="3"/>
      <c r="G44" s="34" t="s">
        <v>49</v>
      </c>
      <c r="H44" s="31"/>
      <c r="I44" s="36">
        <v>43</v>
      </c>
      <c r="J44" s="2"/>
    </row>
    <row r="45" spans="1:10" x14ac:dyDescent="0.25">
      <c r="A45" s="34"/>
      <c r="B45" s="31"/>
      <c r="C45" s="31"/>
      <c r="D45" s="32"/>
      <c r="E45" s="33">
        <f t="shared" si="1"/>
        <v>0</v>
      </c>
      <c r="F45" s="3"/>
      <c r="G45" s="46"/>
      <c r="H45" s="47"/>
      <c r="I45" s="36"/>
      <c r="J45" s="2"/>
    </row>
    <row r="46" spans="1:10" x14ac:dyDescent="0.25">
      <c r="A46" s="30"/>
      <c r="B46" s="31"/>
      <c r="C46" s="31"/>
      <c r="D46" s="32"/>
      <c r="E46" s="33">
        <f t="shared" si="1"/>
        <v>0</v>
      </c>
      <c r="F46" s="3"/>
      <c r="G46" s="48" t="s">
        <v>50</v>
      </c>
      <c r="H46" s="47"/>
      <c r="I46" s="49">
        <f>SUM(I41:I45)</f>
        <v>0</v>
      </c>
      <c r="J46" s="2"/>
    </row>
    <row r="47" spans="1:10" x14ac:dyDescent="0.25">
      <c r="A47" s="30"/>
      <c r="B47" s="31"/>
      <c r="C47" s="31"/>
      <c r="D47" s="32"/>
      <c r="E47" s="33">
        <f t="shared" si="1"/>
        <v>0</v>
      </c>
      <c r="F47" s="3"/>
      <c r="G47" s="50"/>
      <c r="I47" s="51"/>
      <c r="J47" s="5"/>
    </row>
    <row r="48" spans="1:10" x14ac:dyDescent="0.25">
      <c r="A48" s="30"/>
      <c r="B48" s="31"/>
      <c r="C48" s="31"/>
      <c r="D48" s="32"/>
      <c r="E48" s="33">
        <f t="shared" si="1"/>
        <v>0</v>
      </c>
      <c r="F48" s="3"/>
      <c r="G48" s="43" t="s">
        <v>51</v>
      </c>
      <c r="H48" s="44"/>
      <c r="I48" s="45"/>
      <c r="J48" s="5"/>
    </row>
    <row r="49" spans="1:10" x14ac:dyDescent="0.25">
      <c r="A49" s="30"/>
      <c r="B49" s="31"/>
      <c r="C49" s="31"/>
      <c r="D49" s="32"/>
      <c r="E49" s="33">
        <f t="shared" si="1"/>
        <v>0</v>
      </c>
      <c r="F49" s="3"/>
      <c r="G49" s="34" t="s">
        <v>48</v>
      </c>
      <c r="H49" s="31"/>
      <c r="I49" s="52">
        <f>'[1]CEF Abril 2021 - 900168'!I52</f>
        <v>0</v>
      </c>
      <c r="J49" s="5"/>
    </row>
    <row r="50" spans="1:10" x14ac:dyDescent="0.25">
      <c r="A50" s="30"/>
      <c r="B50" s="31"/>
      <c r="C50" s="31"/>
      <c r="D50" s="32"/>
      <c r="E50" s="33">
        <f t="shared" si="1"/>
        <v>0</v>
      </c>
      <c r="F50" s="3"/>
      <c r="G50" s="34" t="s">
        <v>52</v>
      </c>
      <c r="H50" s="31"/>
      <c r="I50" s="53">
        <v>500000</v>
      </c>
      <c r="J50" s="5"/>
    </row>
    <row r="51" spans="1:10" x14ac:dyDescent="0.25">
      <c r="A51" s="30"/>
      <c r="B51" s="31"/>
      <c r="C51" s="31"/>
      <c r="D51" s="32"/>
      <c r="E51" s="33">
        <f t="shared" si="1"/>
        <v>0</v>
      </c>
      <c r="F51" s="3"/>
      <c r="G51" s="34" t="s">
        <v>24</v>
      </c>
      <c r="H51" s="31"/>
      <c r="I51" s="36">
        <f>-SUMIF($G$8:$G$22,G51,$E$8:$E$22)</f>
        <v>-500000</v>
      </c>
      <c r="J51" s="5"/>
    </row>
    <row r="52" spans="1:10" x14ac:dyDescent="0.25">
      <c r="A52" s="30"/>
      <c r="B52" s="31"/>
      <c r="C52" s="31"/>
      <c r="D52" s="32"/>
      <c r="E52" s="33"/>
      <c r="F52" s="3"/>
      <c r="G52" s="34"/>
      <c r="H52" s="47"/>
      <c r="I52" s="54"/>
      <c r="J52" s="5"/>
    </row>
    <row r="53" spans="1:10" x14ac:dyDescent="0.25">
      <c r="A53" s="84" t="s">
        <v>46</v>
      </c>
      <c r="B53" s="85"/>
      <c r="C53" s="85"/>
      <c r="D53" s="55"/>
      <c r="E53" s="56">
        <f>SUM(E33:E52)</f>
        <v>1036710.5</v>
      </c>
      <c r="F53" s="3"/>
      <c r="G53" s="37" t="s">
        <v>50</v>
      </c>
      <c r="H53" s="47"/>
      <c r="I53" s="49">
        <f>SUM(I49:I52)</f>
        <v>0</v>
      </c>
      <c r="J53" s="5"/>
    </row>
  </sheetData>
  <mergeCells count="13">
    <mergeCell ref="C28:J28"/>
    <mergeCell ref="C2:J2"/>
    <mergeCell ref="A4:J4"/>
    <mergeCell ref="A6:F6"/>
    <mergeCell ref="G6:J6"/>
    <mergeCell ref="A23:B23"/>
    <mergeCell ref="A53:C53"/>
    <mergeCell ref="A30:J30"/>
    <mergeCell ref="A32:E32"/>
    <mergeCell ref="G32:I32"/>
    <mergeCell ref="G36:H36"/>
    <mergeCell ref="G37:H37"/>
    <mergeCell ref="G43:H4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1D60C-A4BB-46E1-9685-B736C09D8E97}">
  <dimension ref="A1:J385"/>
  <sheetViews>
    <sheetView workbookViewId="0">
      <selection activeCell="A4" sqref="A4:J4"/>
    </sheetView>
  </sheetViews>
  <sheetFormatPr defaultRowHeight="15" x14ac:dyDescent="0.25"/>
  <cols>
    <col min="1" max="1" width="11.5703125" customWidth="1"/>
    <col min="2" max="2" width="11.7109375" bestFit="1" customWidth="1"/>
    <col min="3" max="3" width="41.140625" bestFit="1" customWidth="1"/>
    <col min="4" max="4" width="12.42578125" bestFit="1" customWidth="1"/>
    <col min="5" max="5" width="13.28515625" bestFit="1" customWidth="1"/>
    <col min="6" max="6" width="12.42578125" bestFit="1" customWidth="1"/>
    <col min="7" max="7" width="45.140625" bestFit="1" customWidth="1"/>
    <col min="8" max="8" width="47" bestFit="1" customWidth="1"/>
    <col min="9" max="9" width="12.42578125" bestFit="1" customWidth="1"/>
    <col min="10" max="10" width="11.5703125" bestFit="1" customWidth="1"/>
  </cols>
  <sheetData>
    <row r="1" spans="1:10" x14ac:dyDescent="0.25">
      <c r="D1" s="1"/>
      <c r="I1" s="57"/>
      <c r="J1" s="2"/>
    </row>
    <row r="2" spans="1:10" ht="25.5" x14ac:dyDescent="0.25">
      <c r="C2" s="93" t="s">
        <v>0</v>
      </c>
      <c r="D2" s="93"/>
      <c r="E2" s="93"/>
      <c r="F2" s="93"/>
      <c r="G2" s="93"/>
      <c r="H2" s="93"/>
      <c r="I2" s="93"/>
      <c r="J2" s="93"/>
    </row>
    <row r="3" spans="1:10" x14ac:dyDescent="0.25">
      <c r="D3" s="1"/>
      <c r="I3" s="57"/>
      <c r="J3" s="2"/>
    </row>
    <row r="4" spans="1:10" ht="18.75" x14ac:dyDescent="0.3">
      <c r="A4" s="86" t="s">
        <v>53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x14ac:dyDescent="0.25">
      <c r="D5" s="1"/>
      <c r="I5" s="57"/>
      <c r="J5" s="2"/>
    </row>
    <row r="6" spans="1:10" x14ac:dyDescent="0.25">
      <c r="A6" s="94" t="s">
        <v>2</v>
      </c>
      <c r="B6" s="94"/>
      <c r="C6" s="94"/>
      <c r="D6" s="94"/>
      <c r="E6" s="94"/>
      <c r="F6" s="94"/>
      <c r="G6" s="94" t="s">
        <v>3</v>
      </c>
      <c r="H6" s="94"/>
      <c r="I6" s="94"/>
      <c r="J6" s="94"/>
    </row>
    <row r="7" spans="1:10" ht="15.75" thickBot="1" x14ac:dyDescent="0.3">
      <c r="A7" s="3"/>
      <c r="B7" s="3"/>
      <c r="C7" s="3"/>
      <c r="D7" s="4"/>
      <c r="E7" s="3"/>
      <c r="F7" s="3"/>
      <c r="G7" s="3"/>
      <c r="H7" s="3"/>
      <c r="I7" s="58"/>
      <c r="J7" s="5"/>
    </row>
    <row r="8" spans="1:10" x14ac:dyDescent="0.25">
      <c r="A8" s="6" t="s">
        <v>4</v>
      </c>
      <c r="B8" s="7" t="s">
        <v>5</v>
      </c>
      <c r="C8" s="7" t="s">
        <v>6</v>
      </c>
      <c r="D8" s="8" t="s">
        <v>7</v>
      </c>
      <c r="E8" s="7" t="s">
        <v>8</v>
      </c>
      <c r="F8" s="9" t="s">
        <v>9</v>
      </c>
      <c r="G8" s="10" t="s">
        <v>10</v>
      </c>
      <c r="H8" s="11" t="s">
        <v>11</v>
      </c>
      <c r="I8" s="7" t="s">
        <v>12</v>
      </c>
      <c r="J8" s="12" t="s">
        <v>13</v>
      </c>
    </row>
    <row r="9" spans="1:10" x14ac:dyDescent="0.25">
      <c r="A9" s="13"/>
      <c r="B9" s="14"/>
      <c r="C9" s="14" t="s">
        <v>14</v>
      </c>
      <c r="D9" s="15"/>
      <c r="E9" s="15"/>
      <c r="F9" s="16">
        <f>'[1]CEF Abril 2021 - 901922'!F314</f>
        <v>3111.0900000005495</v>
      </c>
      <c r="G9" s="17"/>
      <c r="H9" s="18"/>
      <c r="I9" s="20"/>
      <c r="J9" s="19"/>
    </row>
    <row r="10" spans="1:10" x14ac:dyDescent="0.25">
      <c r="A10" s="13">
        <v>44319</v>
      </c>
      <c r="B10" s="14">
        <v>219502</v>
      </c>
      <c r="C10" s="14" t="s">
        <v>26</v>
      </c>
      <c r="D10" s="15"/>
      <c r="E10" s="15">
        <v>20000</v>
      </c>
      <c r="F10" s="16">
        <f t="shared" ref="F10:F73" si="0">F9-D10+E10</f>
        <v>23111.090000000549</v>
      </c>
      <c r="G10" s="17" t="s">
        <v>27</v>
      </c>
      <c r="H10" s="18" t="s">
        <v>22</v>
      </c>
      <c r="I10" s="20"/>
      <c r="J10" s="19"/>
    </row>
    <row r="11" spans="1:10" x14ac:dyDescent="0.25">
      <c r="A11" s="13">
        <v>44319</v>
      </c>
      <c r="B11" s="14">
        <v>178546</v>
      </c>
      <c r="C11" s="14" t="s">
        <v>54</v>
      </c>
      <c r="D11" s="15">
        <v>2400</v>
      </c>
      <c r="E11" s="15"/>
      <c r="F11" s="16">
        <f t="shared" si="0"/>
        <v>20711.090000000549</v>
      </c>
      <c r="G11" s="17" t="s">
        <v>55</v>
      </c>
      <c r="H11" s="18" t="s">
        <v>56</v>
      </c>
      <c r="I11" s="20">
        <v>25</v>
      </c>
      <c r="J11" s="19">
        <v>44316</v>
      </c>
    </row>
    <row r="12" spans="1:10" x14ac:dyDescent="0.25">
      <c r="A12" s="13">
        <v>44319</v>
      </c>
      <c r="B12" s="14"/>
      <c r="C12" s="14"/>
      <c r="D12" s="15"/>
      <c r="E12" s="15"/>
      <c r="F12" s="16">
        <f t="shared" si="0"/>
        <v>20711.090000000549</v>
      </c>
      <c r="G12" s="17" t="s">
        <v>55</v>
      </c>
      <c r="H12" s="18" t="s">
        <v>56</v>
      </c>
      <c r="I12" s="20">
        <v>26</v>
      </c>
      <c r="J12" s="19">
        <v>44316</v>
      </c>
    </row>
    <row r="13" spans="1:10" x14ac:dyDescent="0.25">
      <c r="A13" s="13">
        <v>44319</v>
      </c>
      <c r="B13" s="14">
        <v>566057</v>
      </c>
      <c r="C13" s="14" t="s">
        <v>57</v>
      </c>
      <c r="D13" s="15">
        <v>121.86</v>
      </c>
      <c r="E13" s="15"/>
      <c r="F13" s="16">
        <f t="shared" si="0"/>
        <v>20589.230000000549</v>
      </c>
      <c r="G13" s="17" t="s">
        <v>44</v>
      </c>
      <c r="H13" s="18" t="s">
        <v>58</v>
      </c>
      <c r="I13" s="20">
        <v>11913984</v>
      </c>
      <c r="J13" s="19">
        <v>44315</v>
      </c>
    </row>
    <row r="14" spans="1:10" x14ac:dyDescent="0.25">
      <c r="A14" s="13">
        <v>44319</v>
      </c>
      <c r="B14" s="14">
        <v>915663</v>
      </c>
      <c r="C14" s="14" t="s">
        <v>59</v>
      </c>
      <c r="D14" s="15">
        <v>1218</v>
      </c>
      <c r="E14" s="15"/>
      <c r="F14" s="16">
        <f t="shared" si="0"/>
        <v>19371.230000000549</v>
      </c>
      <c r="G14" s="17" t="s">
        <v>60</v>
      </c>
      <c r="H14" s="18" t="s">
        <v>61</v>
      </c>
      <c r="I14" s="20">
        <v>24718</v>
      </c>
      <c r="J14" s="19">
        <v>44287</v>
      </c>
    </row>
    <row r="15" spans="1:10" x14ac:dyDescent="0.25">
      <c r="A15" s="13">
        <v>44319</v>
      </c>
      <c r="B15" s="14">
        <v>916447</v>
      </c>
      <c r="C15" s="14" t="s">
        <v>59</v>
      </c>
      <c r="D15" s="15">
        <v>812.5</v>
      </c>
      <c r="E15" s="15"/>
      <c r="F15" s="16">
        <f t="shared" si="0"/>
        <v>18558.730000000549</v>
      </c>
      <c r="G15" s="17" t="s">
        <v>60</v>
      </c>
      <c r="H15" s="18" t="s">
        <v>62</v>
      </c>
      <c r="I15" s="20">
        <v>163072</v>
      </c>
      <c r="J15" s="19">
        <v>44287</v>
      </c>
    </row>
    <row r="16" spans="1:10" x14ac:dyDescent="0.25">
      <c r="A16" s="13">
        <v>44319</v>
      </c>
      <c r="B16" s="14">
        <v>917513</v>
      </c>
      <c r="C16" s="14" t="s">
        <v>59</v>
      </c>
      <c r="D16" s="15">
        <v>818</v>
      </c>
      <c r="E16" s="15"/>
      <c r="F16" s="16">
        <f t="shared" si="0"/>
        <v>17740.730000000549</v>
      </c>
      <c r="G16" s="17" t="s">
        <v>60</v>
      </c>
      <c r="H16" s="18" t="s">
        <v>63</v>
      </c>
      <c r="I16" s="20">
        <v>8802</v>
      </c>
      <c r="J16" s="19">
        <v>44287</v>
      </c>
    </row>
    <row r="17" spans="1:10" x14ac:dyDescent="0.25">
      <c r="A17" s="13">
        <v>44319</v>
      </c>
      <c r="B17" s="14">
        <v>918346</v>
      </c>
      <c r="C17" s="14" t="s">
        <v>59</v>
      </c>
      <c r="D17" s="15">
        <v>567</v>
      </c>
      <c r="E17" s="15"/>
      <c r="F17" s="16">
        <f t="shared" si="0"/>
        <v>17173.730000000549</v>
      </c>
      <c r="G17" s="17" t="s">
        <v>64</v>
      </c>
      <c r="H17" s="18" t="s">
        <v>65</v>
      </c>
      <c r="I17" s="20">
        <v>159</v>
      </c>
      <c r="J17" s="19">
        <v>44287</v>
      </c>
    </row>
    <row r="18" spans="1:10" x14ac:dyDescent="0.25">
      <c r="A18" s="13">
        <v>44319</v>
      </c>
      <c r="B18" s="14">
        <v>919244</v>
      </c>
      <c r="C18" s="14" t="s">
        <v>59</v>
      </c>
      <c r="D18" s="15">
        <v>2700</v>
      </c>
      <c r="E18" s="15"/>
      <c r="F18" s="16">
        <f t="shared" si="0"/>
        <v>14473.730000000549</v>
      </c>
      <c r="G18" s="17" t="s">
        <v>60</v>
      </c>
      <c r="H18" s="18" t="s">
        <v>66</v>
      </c>
      <c r="I18" s="20">
        <v>68750</v>
      </c>
      <c r="J18" s="19">
        <v>44287</v>
      </c>
    </row>
    <row r="19" spans="1:10" x14ac:dyDescent="0.25">
      <c r="A19" s="13">
        <v>44319</v>
      </c>
      <c r="B19" s="14">
        <v>920375</v>
      </c>
      <c r="C19" s="14" t="s">
        <v>59</v>
      </c>
      <c r="D19" s="15">
        <v>242.93</v>
      </c>
      <c r="E19" s="15"/>
      <c r="F19" s="16">
        <f t="shared" si="0"/>
        <v>14230.800000000549</v>
      </c>
      <c r="G19" s="17" t="s">
        <v>60</v>
      </c>
      <c r="H19" s="18" t="s">
        <v>67</v>
      </c>
      <c r="I19" s="20">
        <v>133565</v>
      </c>
      <c r="J19" s="19">
        <v>44289</v>
      </c>
    </row>
    <row r="20" spans="1:10" x14ac:dyDescent="0.25">
      <c r="A20" s="13">
        <v>44319</v>
      </c>
      <c r="B20" s="14">
        <v>921272</v>
      </c>
      <c r="C20" s="14" t="s">
        <v>59</v>
      </c>
      <c r="D20" s="15">
        <v>62</v>
      </c>
      <c r="E20" s="15"/>
      <c r="F20" s="16">
        <f t="shared" si="0"/>
        <v>14168.800000000549</v>
      </c>
      <c r="G20" s="17" t="s">
        <v>60</v>
      </c>
      <c r="H20" s="18" t="s">
        <v>67</v>
      </c>
      <c r="I20" s="20">
        <v>134949</v>
      </c>
      <c r="J20" s="19">
        <v>44303</v>
      </c>
    </row>
    <row r="21" spans="1:10" x14ac:dyDescent="0.25">
      <c r="A21" s="13">
        <v>44319</v>
      </c>
      <c r="B21" s="14">
        <v>922303</v>
      </c>
      <c r="C21" s="14" t="s">
        <v>59</v>
      </c>
      <c r="D21" s="15">
        <v>370.5</v>
      </c>
      <c r="E21" s="15"/>
      <c r="F21" s="16">
        <f t="shared" si="0"/>
        <v>13798.300000000549</v>
      </c>
      <c r="G21" s="17" t="s">
        <v>60</v>
      </c>
      <c r="H21" s="18" t="s">
        <v>68</v>
      </c>
      <c r="I21" s="20">
        <v>154372</v>
      </c>
      <c r="J21" s="19">
        <v>44285</v>
      </c>
    </row>
    <row r="22" spans="1:10" x14ac:dyDescent="0.25">
      <c r="A22" s="13">
        <v>44319</v>
      </c>
      <c r="B22" s="14">
        <v>923510</v>
      </c>
      <c r="C22" s="14" t="s">
        <v>59</v>
      </c>
      <c r="D22" s="15">
        <v>1116.06</v>
      </c>
      <c r="E22" s="15"/>
      <c r="F22" s="16">
        <f t="shared" si="0"/>
        <v>12682.240000000549</v>
      </c>
      <c r="G22" s="17" t="s">
        <v>60</v>
      </c>
      <c r="H22" s="18" t="s">
        <v>68</v>
      </c>
      <c r="I22" s="20">
        <v>154289</v>
      </c>
      <c r="J22" s="19">
        <v>44285</v>
      </c>
    </row>
    <row r="23" spans="1:10" x14ac:dyDescent="0.25">
      <c r="A23" s="13">
        <v>44319</v>
      </c>
      <c r="B23" s="14">
        <v>924261</v>
      </c>
      <c r="C23" s="14" t="s">
        <v>59</v>
      </c>
      <c r="D23" s="15">
        <v>1534.73</v>
      </c>
      <c r="E23" s="15"/>
      <c r="F23" s="16">
        <f t="shared" si="0"/>
        <v>11147.51000000055</v>
      </c>
      <c r="G23" s="17" t="s">
        <v>69</v>
      </c>
      <c r="H23" s="18" t="s">
        <v>70</v>
      </c>
      <c r="I23" s="20">
        <v>307</v>
      </c>
      <c r="J23" s="19">
        <v>44291</v>
      </c>
    </row>
    <row r="24" spans="1:10" x14ac:dyDescent="0.25">
      <c r="A24" s="13">
        <v>44319</v>
      </c>
      <c r="B24" s="14">
        <v>925062</v>
      </c>
      <c r="C24" s="14" t="s">
        <v>59</v>
      </c>
      <c r="D24" s="15">
        <v>5014.29</v>
      </c>
      <c r="E24" s="15"/>
      <c r="F24" s="16">
        <f t="shared" si="0"/>
        <v>6133.2200000005496</v>
      </c>
      <c r="G24" s="17" t="s">
        <v>69</v>
      </c>
      <c r="H24" s="18" t="s">
        <v>70</v>
      </c>
      <c r="I24" s="20">
        <v>306</v>
      </c>
      <c r="J24" s="19">
        <v>44289</v>
      </c>
    </row>
    <row r="25" spans="1:10" x14ac:dyDescent="0.25">
      <c r="A25" s="13">
        <v>44319</v>
      </c>
      <c r="B25" s="14">
        <v>926245</v>
      </c>
      <c r="C25" s="14" t="s">
        <v>59</v>
      </c>
      <c r="D25" s="15">
        <v>1701.19</v>
      </c>
      <c r="E25" s="15"/>
      <c r="F25" s="16">
        <f t="shared" si="0"/>
        <v>4432.03000000055</v>
      </c>
      <c r="G25" s="17" t="s">
        <v>60</v>
      </c>
      <c r="H25" s="18" t="s">
        <v>71</v>
      </c>
      <c r="I25" s="20">
        <v>189613</v>
      </c>
      <c r="J25" s="19">
        <v>44284</v>
      </c>
    </row>
    <row r="26" spans="1:10" x14ac:dyDescent="0.25">
      <c r="A26" s="13">
        <v>44319</v>
      </c>
      <c r="B26" s="14">
        <v>928704</v>
      </c>
      <c r="C26" s="14" t="s">
        <v>59</v>
      </c>
      <c r="D26" s="15">
        <v>900</v>
      </c>
      <c r="E26" s="15"/>
      <c r="F26" s="16">
        <f t="shared" si="0"/>
        <v>3532.03000000055</v>
      </c>
      <c r="G26" s="17" t="s">
        <v>64</v>
      </c>
      <c r="H26" s="18" t="s">
        <v>72</v>
      </c>
      <c r="I26" s="20">
        <v>13260</v>
      </c>
      <c r="J26" s="19">
        <v>44302</v>
      </c>
    </row>
    <row r="27" spans="1:10" x14ac:dyDescent="0.25">
      <c r="A27" s="13">
        <v>44320</v>
      </c>
      <c r="B27" s="14">
        <v>405923</v>
      </c>
      <c r="C27" s="14" t="s">
        <v>26</v>
      </c>
      <c r="D27" s="15"/>
      <c r="E27" s="15">
        <v>50000</v>
      </c>
      <c r="F27" s="16">
        <f t="shared" si="0"/>
        <v>53532.030000000552</v>
      </c>
      <c r="G27" s="17" t="s">
        <v>27</v>
      </c>
      <c r="H27" s="18" t="s">
        <v>22</v>
      </c>
      <c r="I27" s="20"/>
      <c r="J27" s="19"/>
    </row>
    <row r="28" spans="1:10" x14ac:dyDescent="0.25">
      <c r="A28" s="13">
        <v>44320</v>
      </c>
      <c r="B28" s="14">
        <v>610357</v>
      </c>
      <c r="C28" s="14" t="s">
        <v>59</v>
      </c>
      <c r="D28" s="15">
        <v>2628.31</v>
      </c>
      <c r="E28" s="15"/>
      <c r="F28" s="16">
        <f t="shared" si="0"/>
        <v>50903.720000000554</v>
      </c>
      <c r="G28" s="17" t="s">
        <v>69</v>
      </c>
      <c r="H28" s="18" t="s">
        <v>70</v>
      </c>
      <c r="I28" s="20">
        <v>315</v>
      </c>
      <c r="J28" s="19">
        <v>44292</v>
      </c>
    </row>
    <row r="29" spans="1:10" x14ac:dyDescent="0.25">
      <c r="A29" s="13">
        <v>44320</v>
      </c>
      <c r="B29" s="14">
        <v>610899</v>
      </c>
      <c r="C29" s="14" t="s">
        <v>59</v>
      </c>
      <c r="D29" s="15">
        <v>46931.98</v>
      </c>
      <c r="E29" s="15"/>
      <c r="F29" s="16">
        <f t="shared" si="0"/>
        <v>3971.7400000005509</v>
      </c>
      <c r="G29" s="17" t="s">
        <v>73</v>
      </c>
      <c r="H29" s="18" t="s">
        <v>74</v>
      </c>
      <c r="I29" s="20">
        <v>31825862</v>
      </c>
      <c r="J29" s="19">
        <v>44314</v>
      </c>
    </row>
    <row r="30" spans="1:10" x14ac:dyDescent="0.25">
      <c r="A30" s="13">
        <v>44321</v>
      </c>
      <c r="B30" s="14">
        <v>307101</v>
      </c>
      <c r="C30" s="14" t="s">
        <v>26</v>
      </c>
      <c r="D30" s="15"/>
      <c r="E30" s="15">
        <v>10000</v>
      </c>
      <c r="F30" s="16">
        <f t="shared" si="0"/>
        <v>13971.740000000551</v>
      </c>
      <c r="G30" s="17" t="s">
        <v>27</v>
      </c>
      <c r="H30" s="18" t="s">
        <v>22</v>
      </c>
      <c r="I30" s="20"/>
      <c r="J30" s="19"/>
    </row>
    <row r="31" spans="1:10" x14ac:dyDescent="0.25">
      <c r="A31" s="13">
        <v>44321</v>
      </c>
      <c r="B31" s="14">
        <v>51446</v>
      </c>
      <c r="C31" s="14" t="s">
        <v>75</v>
      </c>
      <c r="D31" s="15">
        <v>1440</v>
      </c>
      <c r="E31" s="15"/>
      <c r="F31" s="16">
        <f t="shared" si="0"/>
        <v>12531.740000000551</v>
      </c>
      <c r="G31" s="17" t="s">
        <v>64</v>
      </c>
      <c r="H31" s="18" t="s">
        <v>76</v>
      </c>
      <c r="I31" s="20">
        <v>808</v>
      </c>
      <c r="J31" s="19">
        <v>44291</v>
      </c>
    </row>
    <row r="32" spans="1:10" x14ac:dyDescent="0.25">
      <c r="A32" s="13">
        <v>44321</v>
      </c>
      <c r="B32" s="14">
        <v>140319</v>
      </c>
      <c r="C32" s="14" t="s">
        <v>54</v>
      </c>
      <c r="D32" s="15">
        <v>33.380000000000003</v>
      </c>
      <c r="E32" s="15"/>
      <c r="F32" s="16">
        <f t="shared" si="0"/>
        <v>12498.360000000552</v>
      </c>
      <c r="G32" s="17" t="s">
        <v>60</v>
      </c>
      <c r="H32" s="18" t="s">
        <v>77</v>
      </c>
      <c r="I32" s="20">
        <v>2856897</v>
      </c>
      <c r="J32" s="19">
        <v>44224</v>
      </c>
    </row>
    <row r="33" spans="1:10" x14ac:dyDescent="0.25">
      <c r="A33" s="13">
        <v>44321</v>
      </c>
      <c r="B33" s="14">
        <v>661833</v>
      </c>
      <c r="C33" s="14" t="s">
        <v>59</v>
      </c>
      <c r="D33" s="15">
        <v>153.72</v>
      </c>
      <c r="E33" s="15"/>
      <c r="F33" s="16">
        <f t="shared" si="0"/>
        <v>12344.640000000552</v>
      </c>
      <c r="G33" s="17" t="s">
        <v>78</v>
      </c>
      <c r="H33" s="18" t="s">
        <v>79</v>
      </c>
      <c r="I33" s="20">
        <v>50224</v>
      </c>
      <c r="J33" s="19">
        <v>44291</v>
      </c>
    </row>
    <row r="34" spans="1:10" x14ac:dyDescent="0.25">
      <c r="A34" s="13">
        <v>44321</v>
      </c>
      <c r="B34" s="14">
        <v>662544</v>
      </c>
      <c r="C34" s="14" t="s">
        <v>59</v>
      </c>
      <c r="D34" s="15">
        <v>1721.14</v>
      </c>
      <c r="E34" s="15"/>
      <c r="F34" s="16">
        <f t="shared" si="0"/>
        <v>10623.500000000553</v>
      </c>
      <c r="G34" s="17" t="s">
        <v>69</v>
      </c>
      <c r="H34" s="18" t="s">
        <v>70</v>
      </c>
      <c r="I34" s="20">
        <v>3543</v>
      </c>
      <c r="J34" s="19">
        <v>44293</v>
      </c>
    </row>
    <row r="35" spans="1:10" x14ac:dyDescent="0.25">
      <c r="A35" s="13">
        <v>44321</v>
      </c>
      <c r="B35" s="14">
        <v>665798</v>
      </c>
      <c r="C35" s="14" t="s">
        <v>59</v>
      </c>
      <c r="D35" s="15">
        <v>994.16</v>
      </c>
      <c r="E35" s="15"/>
      <c r="F35" s="16">
        <f t="shared" si="0"/>
        <v>9629.3400000005531</v>
      </c>
      <c r="G35" s="17" t="s">
        <v>69</v>
      </c>
      <c r="H35" s="18" t="s">
        <v>70</v>
      </c>
      <c r="I35" s="20">
        <v>321</v>
      </c>
      <c r="J35" s="19">
        <v>44293</v>
      </c>
    </row>
    <row r="36" spans="1:10" x14ac:dyDescent="0.25">
      <c r="A36" s="13">
        <v>44321</v>
      </c>
      <c r="B36" s="14">
        <v>666499</v>
      </c>
      <c r="C36" s="14" t="s">
        <v>59</v>
      </c>
      <c r="D36" s="15">
        <v>6485</v>
      </c>
      <c r="E36" s="15"/>
      <c r="F36" s="16">
        <f t="shared" si="0"/>
        <v>3144.3400000005531</v>
      </c>
      <c r="G36" s="17" t="s">
        <v>60</v>
      </c>
      <c r="H36" s="18" t="s">
        <v>80</v>
      </c>
      <c r="I36" s="20">
        <v>278527</v>
      </c>
      <c r="J36" s="19">
        <v>44300</v>
      </c>
    </row>
    <row r="37" spans="1:10" x14ac:dyDescent="0.25">
      <c r="A37" s="13">
        <v>44322</v>
      </c>
      <c r="B37" s="14">
        <v>247706</v>
      </c>
      <c r="C37" s="14" t="s">
        <v>26</v>
      </c>
      <c r="D37" s="15"/>
      <c r="E37" s="15">
        <v>55000</v>
      </c>
      <c r="F37" s="16">
        <f t="shared" si="0"/>
        <v>58144.340000000549</v>
      </c>
      <c r="G37" s="17" t="s">
        <v>27</v>
      </c>
      <c r="H37" s="18" t="s">
        <v>22</v>
      </c>
      <c r="I37" s="20"/>
      <c r="J37" s="19"/>
    </row>
    <row r="38" spans="1:10" x14ac:dyDescent="0.25">
      <c r="A38" s="13">
        <v>44322</v>
      </c>
      <c r="B38" s="14">
        <v>123885</v>
      </c>
      <c r="C38" s="14" t="s">
        <v>54</v>
      </c>
      <c r="D38" s="15">
        <v>37540</v>
      </c>
      <c r="E38" s="15"/>
      <c r="F38" s="16">
        <f t="shared" si="0"/>
        <v>20604.340000000549</v>
      </c>
      <c r="G38" s="17" t="s">
        <v>81</v>
      </c>
      <c r="H38" s="18" t="s">
        <v>82</v>
      </c>
      <c r="I38" s="20">
        <v>35997</v>
      </c>
      <c r="J38" s="19">
        <v>44320</v>
      </c>
    </row>
    <row r="39" spans="1:10" x14ac:dyDescent="0.25">
      <c r="A39" s="13">
        <v>44322</v>
      </c>
      <c r="B39" s="14">
        <v>369318</v>
      </c>
      <c r="C39" s="14" t="s">
        <v>15</v>
      </c>
      <c r="D39" s="15">
        <v>1030.54</v>
      </c>
      <c r="E39" s="15"/>
      <c r="F39" s="16">
        <f t="shared" si="0"/>
        <v>19573.800000000549</v>
      </c>
      <c r="G39" s="17" t="s">
        <v>18</v>
      </c>
      <c r="H39" s="18" t="s">
        <v>83</v>
      </c>
      <c r="I39" s="20">
        <v>4328</v>
      </c>
      <c r="J39" s="19">
        <v>44322</v>
      </c>
    </row>
    <row r="40" spans="1:10" x14ac:dyDescent="0.25">
      <c r="A40" s="13">
        <v>44322</v>
      </c>
      <c r="B40" s="14">
        <v>531538</v>
      </c>
      <c r="C40" s="14" t="s">
        <v>59</v>
      </c>
      <c r="D40" s="15">
        <v>1200</v>
      </c>
      <c r="E40" s="15"/>
      <c r="F40" s="16">
        <f t="shared" si="0"/>
        <v>18373.800000000549</v>
      </c>
      <c r="G40" s="17" t="s">
        <v>60</v>
      </c>
      <c r="H40" s="18" t="s">
        <v>84</v>
      </c>
      <c r="I40" s="20">
        <v>117153</v>
      </c>
      <c r="J40" s="19">
        <v>44280</v>
      </c>
    </row>
    <row r="41" spans="1:10" x14ac:dyDescent="0.25">
      <c r="A41" s="13">
        <v>44322</v>
      </c>
      <c r="B41" s="14">
        <v>532422</v>
      </c>
      <c r="C41" s="14" t="s">
        <v>59</v>
      </c>
      <c r="D41" s="15">
        <v>1430.56</v>
      </c>
      <c r="E41" s="15"/>
      <c r="F41" s="16">
        <f t="shared" si="0"/>
        <v>16943.240000000547</v>
      </c>
      <c r="G41" s="17" t="s">
        <v>60</v>
      </c>
      <c r="H41" s="18" t="s">
        <v>85</v>
      </c>
      <c r="I41" s="20">
        <v>279584</v>
      </c>
      <c r="J41" s="19">
        <v>44280</v>
      </c>
    </row>
    <row r="42" spans="1:10" x14ac:dyDescent="0.25">
      <c r="A42" s="13">
        <v>44322</v>
      </c>
      <c r="B42" s="14">
        <v>533159</v>
      </c>
      <c r="C42" s="14" t="s">
        <v>59</v>
      </c>
      <c r="D42" s="15">
        <v>3697.03</v>
      </c>
      <c r="E42" s="15"/>
      <c r="F42" s="16">
        <f t="shared" si="0"/>
        <v>13246.210000000547</v>
      </c>
      <c r="G42" s="17" t="s">
        <v>69</v>
      </c>
      <c r="H42" s="18" t="s">
        <v>70</v>
      </c>
      <c r="I42" s="20">
        <v>322</v>
      </c>
      <c r="J42" s="19">
        <v>44294</v>
      </c>
    </row>
    <row r="43" spans="1:10" x14ac:dyDescent="0.25">
      <c r="A43" s="13">
        <v>44322</v>
      </c>
      <c r="B43" s="14">
        <v>533968</v>
      </c>
      <c r="C43" s="14" t="s">
        <v>59</v>
      </c>
      <c r="D43" s="15">
        <v>9760</v>
      </c>
      <c r="E43" s="15"/>
      <c r="F43" s="16">
        <f t="shared" si="0"/>
        <v>3486.2100000005466</v>
      </c>
      <c r="G43" s="17" t="s">
        <v>60</v>
      </c>
      <c r="H43" s="18" t="s">
        <v>77</v>
      </c>
      <c r="I43" s="20">
        <v>2930031</v>
      </c>
      <c r="J43" s="19">
        <v>44292</v>
      </c>
    </row>
    <row r="44" spans="1:10" x14ac:dyDescent="0.25">
      <c r="A44" s="13">
        <v>44322</v>
      </c>
      <c r="B44" s="14">
        <v>534576</v>
      </c>
      <c r="C44" s="14" t="s">
        <v>59</v>
      </c>
      <c r="D44" s="15">
        <v>154.19999999999999</v>
      </c>
      <c r="E44" s="15"/>
      <c r="F44" s="16">
        <f t="shared" si="0"/>
        <v>3332.0100000005468</v>
      </c>
      <c r="G44" s="17" t="s">
        <v>78</v>
      </c>
      <c r="H44" s="18" t="s">
        <v>86</v>
      </c>
      <c r="I44" s="20">
        <v>265616</v>
      </c>
      <c r="J44" s="19">
        <v>44306</v>
      </c>
    </row>
    <row r="45" spans="1:10" x14ac:dyDescent="0.25">
      <c r="A45" s="13">
        <v>44323</v>
      </c>
      <c r="B45" s="14">
        <v>1</v>
      </c>
      <c r="C45" s="14" t="s">
        <v>87</v>
      </c>
      <c r="D45" s="15"/>
      <c r="E45" s="15">
        <v>670000</v>
      </c>
      <c r="F45" s="16">
        <f t="shared" si="0"/>
        <v>673332.01000000059</v>
      </c>
      <c r="G45" s="17" t="s">
        <v>88</v>
      </c>
      <c r="H45" s="18" t="s">
        <v>25</v>
      </c>
      <c r="I45" s="20"/>
      <c r="J45" s="19"/>
    </row>
    <row r="46" spans="1:10" x14ac:dyDescent="0.25">
      <c r="A46" s="13">
        <v>44323</v>
      </c>
      <c r="B46" s="14">
        <v>71410</v>
      </c>
      <c r="C46" s="14" t="s">
        <v>75</v>
      </c>
      <c r="D46" s="15">
        <v>641.16999999999996</v>
      </c>
      <c r="E46" s="15"/>
      <c r="F46" s="16">
        <f t="shared" si="0"/>
        <v>672690.84000000055</v>
      </c>
      <c r="G46" s="17" t="s">
        <v>45</v>
      </c>
      <c r="H46" s="18" t="s">
        <v>89</v>
      </c>
      <c r="I46" s="21">
        <v>44287</v>
      </c>
      <c r="J46" s="19">
        <v>44322</v>
      </c>
    </row>
    <row r="47" spans="1:10" x14ac:dyDescent="0.25">
      <c r="A47" s="13">
        <v>44323</v>
      </c>
      <c r="B47" s="14">
        <v>514909</v>
      </c>
      <c r="C47" s="14" t="s">
        <v>57</v>
      </c>
      <c r="D47" s="15">
        <v>49889.51</v>
      </c>
      <c r="E47" s="15"/>
      <c r="F47" s="16">
        <f t="shared" si="0"/>
        <v>622801.33000000054</v>
      </c>
      <c r="G47" s="17" t="s">
        <v>44</v>
      </c>
      <c r="H47" s="18" t="s">
        <v>90</v>
      </c>
      <c r="I47" s="21">
        <v>44287</v>
      </c>
      <c r="J47" s="19">
        <v>44323</v>
      </c>
    </row>
    <row r="48" spans="1:10" x14ac:dyDescent="0.25">
      <c r="A48" s="13">
        <v>44323</v>
      </c>
      <c r="B48" s="14">
        <v>515881</v>
      </c>
      <c r="C48" s="14" t="s">
        <v>57</v>
      </c>
      <c r="D48" s="15">
        <v>39.14</v>
      </c>
      <c r="E48" s="15"/>
      <c r="F48" s="16">
        <f t="shared" si="0"/>
        <v>622762.19000000053</v>
      </c>
      <c r="G48" s="17" t="s">
        <v>44</v>
      </c>
      <c r="H48" s="18" t="s">
        <v>58</v>
      </c>
      <c r="I48" s="20">
        <v>125141651</v>
      </c>
      <c r="J48" s="19">
        <v>44321</v>
      </c>
    </row>
    <row r="49" spans="1:10" x14ac:dyDescent="0.25">
      <c r="A49" s="13">
        <v>44323</v>
      </c>
      <c r="B49" s="14">
        <v>605903</v>
      </c>
      <c r="C49" s="14" t="s">
        <v>59</v>
      </c>
      <c r="D49" s="15">
        <v>520</v>
      </c>
      <c r="E49" s="15"/>
      <c r="F49" s="16">
        <f t="shared" si="0"/>
        <v>622242.19000000053</v>
      </c>
      <c r="G49" s="17" t="s">
        <v>60</v>
      </c>
      <c r="H49" s="18" t="s">
        <v>91</v>
      </c>
      <c r="I49" s="20">
        <v>2217287</v>
      </c>
      <c r="J49" s="19">
        <v>44279</v>
      </c>
    </row>
    <row r="50" spans="1:10" x14ac:dyDescent="0.25">
      <c r="A50" s="13">
        <v>44323</v>
      </c>
      <c r="B50" s="14">
        <v>606610</v>
      </c>
      <c r="C50" s="14" t="s">
        <v>59</v>
      </c>
      <c r="D50" s="15">
        <v>93</v>
      </c>
      <c r="E50" s="15"/>
      <c r="F50" s="16">
        <f t="shared" si="0"/>
        <v>622149.19000000053</v>
      </c>
      <c r="G50" s="17" t="s">
        <v>60</v>
      </c>
      <c r="H50" s="18" t="s">
        <v>91</v>
      </c>
      <c r="I50" s="20">
        <v>2217454</v>
      </c>
      <c r="J50" s="19">
        <v>44279</v>
      </c>
    </row>
    <row r="51" spans="1:10" x14ac:dyDescent="0.25">
      <c r="A51" s="13">
        <v>44323</v>
      </c>
      <c r="B51" s="14">
        <v>607436</v>
      </c>
      <c r="C51" s="14" t="s">
        <v>59</v>
      </c>
      <c r="D51" s="15">
        <v>42.5</v>
      </c>
      <c r="E51" s="15"/>
      <c r="F51" s="16">
        <f t="shared" si="0"/>
        <v>622106.69000000053</v>
      </c>
      <c r="G51" s="17" t="s">
        <v>60</v>
      </c>
      <c r="H51" s="18" t="s">
        <v>91</v>
      </c>
      <c r="I51" s="20">
        <v>891806</v>
      </c>
      <c r="J51" s="19">
        <v>44279</v>
      </c>
    </row>
    <row r="52" spans="1:10" x14ac:dyDescent="0.25">
      <c r="A52" s="13">
        <v>44323</v>
      </c>
      <c r="B52" s="14">
        <v>608642</v>
      </c>
      <c r="C52" s="14" t="s">
        <v>59</v>
      </c>
      <c r="D52" s="15">
        <v>405</v>
      </c>
      <c r="E52" s="15"/>
      <c r="F52" s="16">
        <f t="shared" si="0"/>
        <v>621701.69000000053</v>
      </c>
      <c r="G52" s="17" t="s">
        <v>92</v>
      </c>
      <c r="H52" s="18" t="s">
        <v>93</v>
      </c>
      <c r="I52" s="20">
        <v>428</v>
      </c>
      <c r="J52" s="19">
        <v>44293</v>
      </c>
    </row>
    <row r="53" spans="1:10" x14ac:dyDescent="0.25">
      <c r="A53" s="13">
        <v>44323</v>
      </c>
      <c r="B53" s="14">
        <v>609321</v>
      </c>
      <c r="C53" s="14" t="s">
        <v>59</v>
      </c>
      <c r="D53" s="15">
        <v>524.5</v>
      </c>
      <c r="E53" s="15"/>
      <c r="F53" s="16">
        <f t="shared" si="0"/>
        <v>621177.19000000053</v>
      </c>
      <c r="G53" s="17" t="s">
        <v>60</v>
      </c>
      <c r="H53" s="18" t="s">
        <v>66</v>
      </c>
      <c r="I53" s="20">
        <v>69704</v>
      </c>
      <c r="J53" s="19">
        <v>44293</v>
      </c>
    </row>
    <row r="54" spans="1:10" x14ac:dyDescent="0.25">
      <c r="A54" s="13">
        <v>44323</v>
      </c>
      <c r="B54" s="14">
        <v>609967</v>
      </c>
      <c r="C54" s="14" t="s">
        <v>59</v>
      </c>
      <c r="D54" s="15">
        <v>2075.31</v>
      </c>
      <c r="E54" s="15"/>
      <c r="F54" s="16">
        <f t="shared" si="0"/>
        <v>619101.88000000047</v>
      </c>
      <c r="G54" s="17" t="s">
        <v>69</v>
      </c>
      <c r="H54" s="18" t="s">
        <v>70</v>
      </c>
      <c r="I54" s="20">
        <v>3552</v>
      </c>
      <c r="J54" s="19">
        <v>44295</v>
      </c>
    </row>
    <row r="55" spans="1:10" x14ac:dyDescent="0.25">
      <c r="A55" s="13">
        <v>44323</v>
      </c>
      <c r="B55" s="14">
        <v>779953</v>
      </c>
      <c r="C55" s="14" t="s">
        <v>20</v>
      </c>
      <c r="D55" s="15">
        <v>600000</v>
      </c>
      <c r="E55" s="15"/>
      <c r="F55" s="16">
        <f t="shared" si="0"/>
        <v>19101.88000000047</v>
      </c>
      <c r="G55" s="17" t="s">
        <v>94</v>
      </c>
      <c r="H55" s="18" t="s">
        <v>22</v>
      </c>
      <c r="I55" s="20"/>
      <c r="J55" s="19"/>
    </row>
    <row r="56" spans="1:10" x14ac:dyDescent="0.25">
      <c r="A56" s="13">
        <v>44326</v>
      </c>
      <c r="B56" s="14">
        <v>239447</v>
      </c>
      <c r="C56" s="14" t="s">
        <v>26</v>
      </c>
      <c r="D56" s="15"/>
      <c r="E56" s="15">
        <v>15000</v>
      </c>
      <c r="F56" s="16">
        <f t="shared" si="0"/>
        <v>34101.88000000047</v>
      </c>
      <c r="G56" s="17" t="s">
        <v>27</v>
      </c>
      <c r="H56" s="18" t="s">
        <v>22</v>
      </c>
      <c r="I56" s="20"/>
      <c r="J56" s="19"/>
    </row>
    <row r="57" spans="1:10" x14ac:dyDescent="0.25">
      <c r="A57" s="13">
        <v>44326</v>
      </c>
      <c r="B57" s="14">
        <v>139565</v>
      </c>
      <c r="C57" s="14" t="s">
        <v>54</v>
      </c>
      <c r="D57" s="15">
        <v>1050</v>
      </c>
      <c r="E57" s="15"/>
      <c r="F57" s="16">
        <f t="shared" si="0"/>
        <v>33051.88000000047</v>
      </c>
      <c r="G57" s="17" t="s">
        <v>95</v>
      </c>
      <c r="H57" s="18" t="s">
        <v>96</v>
      </c>
      <c r="I57" s="20">
        <v>10</v>
      </c>
      <c r="J57" s="19">
        <v>44322</v>
      </c>
    </row>
    <row r="58" spans="1:10" x14ac:dyDescent="0.25">
      <c r="A58" s="13">
        <v>44326</v>
      </c>
      <c r="B58" s="14">
        <v>730664</v>
      </c>
      <c r="C58" s="14" t="s">
        <v>59</v>
      </c>
      <c r="D58" s="15">
        <v>1798.33</v>
      </c>
      <c r="E58" s="15"/>
      <c r="F58" s="16">
        <f t="shared" si="0"/>
        <v>31253.550000000469</v>
      </c>
      <c r="G58" s="17" t="s">
        <v>60</v>
      </c>
      <c r="H58" s="18" t="s">
        <v>62</v>
      </c>
      <c r="I58" s="20">
        <v>162634</v>
      </c>
      <c r="J58" s="19">
        <v>44279</v>
      </c>
    </row>
    <row r="59" spans="1:10" x14ac:dyDescent="0.25">
      <c r="A59" s="13">
        <v>44326</v>
      </c>
      <c r="B59" s="14">
        <v>735343</v>
      </c>
      <c r="C59" s="14" t="s">
        <v>59</v>
      </c>
      <c r="D59" s="15">
        <v>1778.4</v>
      </c>
      <c r="E59" s="15"/>
      <c r="F59" s="16">
        <f t="shared" si="0"/>
        <v>29475.150000000467</v>
      </c>
      <c r="G59" s="17" t="s">
        <v>60</v>
      </c>
      <c r="H59" s="18" t="s">
        <v>97</v>
      </c>
      <c r="I59" s="20">
        <v>161397</v>
      </c>
      <c r="J59" s="19">
        <v>44279</v>
      </c>
    </row>
    <row r="60" spans="1:10" x14ac:dyDescent="0.25">
      <c r="A60" s="13">
        <v>44326</v>
      </c>
      <c r="B60" s="14">
        <v>736513</v>
      </c>
      <c r="C60" s="14" t="s">
        <v>59</v>
      </c>
      <c r="D60" s="15">
        <v>546.66</v>
      </c>
      <c r="E60" s="15"/>
      <c r="F60" s="16">
        <f t="shared" si="0"/>
        <v>28928.490000000467</v>
      </c>
      <c r="G60" s="17" t="s">
        <v>60</v>
      </c>
      <c r="H60" s="18" t="s">
        <v>97</v>
      </c>
      <c r="I60" s="20">
        <v>161261</v>
      </c>
      <c r="J60" s="19">
        <v>44279</v>
      </c>
    </row>
    <row r="61" spans="1:10" x14ac:dyDescent="0.25">
      <c r="A61" s="13">
        <v>44326</v>
      </c>
      <c r="B61" s="14">
        <v>742840</v>
      </c>
      <c r="C61" s="14" t="s">
        <v>59</v>
      </c>
      <c r="D61" s="15">
        <v>505.48</v>
      </c>
      <c r="E61" s="15"/>
      <c r="F61" s="16">
        <f t="shared" si="0"/>
        <v>28423.010000000468</v>
      </c>
      <c r="G61" s="17" t="s">
        <v>60</v>
      </c>
      <c r="H61" s="18" t="s">
        <v>98</v>
      </c>
      <c r="I61" s="20">
        <v>1169827</v>
      </c>
      <c r="J61" s="19">
        <v>44279</v>
      </c>
    </row>
    <row r="62" spans="1:10" x14ac:dyDescent="0.25">
      <c r="A62" s="13">
        <v>44326</v>
      </c>
      <c r="B62" s="14">
        <v>744172</v>
      </c>
      <c r="C62" s="14" t="s">
        <v>59</v>
      </c>
      <c r="D62" s="15">
        <v>364</v>
      </c>
      <c r="E62" s="15"/>
      <c r="F62" s="16">
        <f t="shared" si="0"/>
        <v>28059.010000000468</v>
      </c>
      <c r="G62" s="17" t="s">
        <v>60</v>
      </c>
      <c r="H62" s="18" t="s">
        <v>66</v>
      </c>
      <c r="I62" s="20">
        <v>70052</v>
      </c>
      <c r="J62" s="19">
        <v>44294</v>
      </c>
    </row>
    <row r="63" spans="1:10" x14ac:dyDescent="0.25">
      <c r="A63" s="13">
        <v>44326</v>
      </c>
      <c r="B63" s="14">
        <v>745877</v>
      </c>
      <c r="C63" s="14" t="s">
        <v>59</v>
      </c>
      <c r="D63" s="15">
        <v>667.17</v>
      </c>
      <c r="E63" s="15"/>
      <c r="F63" s="16">
        <f t="shared" si="0"/>
        <v>27391.840000000469</v>
      </c>
      <c r="G63" s="17" t="s">
        <v>60</v>
      </c>
      <c r="H63" s="18" t="s">
        <v>99</v>
      </c>
      <c r="I63" s="20">
        <v>10055</v>
      </c>
      <c r="J63" s="19">
        <v>44280</v>
      </c>
    </row>
    <row r="64" spans="1:10" x14ac:dyDescent="0.25">
      <c r="A64" s="13">
        <v>44326</v>
      </c>
      <c r="B64" s="14">
        <v>747084</v>
      </c>
      <c r="C64" s="14" t="s">
        <v>59</v>
      </c>
      <c r="D64" s="15">
        <v>113.34</v>
      </c>
      <c r="E64" s="15"/>
      <c r="F64" s="16">
        <f t="shared" si="0"/>
        <v>27278.500000000469</v>
      </c>
      <c r="G64" s="17" t="s">
        <v>60</v>
      </c>
      <c r="H64" s="18" t="s">
        <v>100</v>
      </c>
      <c r="I64" s="20">
        <v>775791</v>
      </c>
      <c r="J64" s="19">
        <v>44236</v>
      </c>
    </row>
    <row r="65" spans="1:10" x14ac:dyDescent="0.25">
      <c r="A65" s="13">
        <v>44326</v>
      </c>
      <c r="B65" s="14">
        <v>748208</v>
      </c>
      <c r="C65" s="14" t="s">
        <v>59</v>
      </c>
      <c r="D65" s="15">
        <v>3884.85</v>
      </c>
      <c r="E65" s="15"/>
      <c r="F65" s="16">
        <f t="shared" si="0"/>
        <v>23393.650000000471</v>
      </c>
      <c r="G65" s="17" t="s">
        <v>60</v>
      </c>
      <c r="H65" s="18" t="s">
        <v>101</v>
      </c>
      <c r="I65" s="20">
        <v>95453</v>
      </c>
      <c r="J65" s="19">
        <v>44279</v>
      </c>
    </row>
    <row r="66" spans="1:10" x14ac:dyDescent="0.25">
      <c r="A66" s="13">
        <v>44326</v>
      </c>
      <c r="B66" s="14">
        <v>749294</v>
      </c>
      <c r="C66" s="14" t="s">
        <v>59</v>
      </c>
      <c r="D66" s="15">
        <v>680</v>
      </c>
      <c r="E66" s="15"/>
      <c r="F66" s="16">
        <f t="shared" si="0"/>
        <v>22713.650000000471</v>
      </c>
      <c r="G66" s="17" t="s">
        <v>64</v>
      </c>
      <c r="H66" s="18" t="s">
        <v>102</v>
      </c>
      <c r="I66" s="20">
        <v>502</v>
      </c>
      <c r="J66" s="19">
        <v>44284</v>
      </c>
    </row>
    <row r="67" spans="1:10" x14ac:dyDescent="0.25">
      <c r="A67" s="13">
        <v>44326</v>
      </c>
      <c r="B67" s="14">
        <v>751630</v>
      </c>
      <c r="C67" s="14" t="s">
        <v>59</v>
      </c>
      <c r="D67" s="15">
        <v>1690.66</v>
      </c>
      <c r="E67" s="15"/>
      <c r="F67" s="16">
        <f t="shared" si="0"/>
        <v>21022.990000000471</v>
      </c>
      <c r="G67" s="17" t="s">
        <v>60</v>
      </c>
      <c r="H67" s="18" t="s">
        <v>68</v>
      </c>
      <c r="I67" s="20">
        <v>154934</v>
      </c>
      <c r="J67" s="19">
        <v>44294</v>
      </c>
    </row>
    <row r="68" spans="1:10" x14ac:dyDescent="0.25">
      <c r="A68" s="13">
        <v>44326</v>
      </c>
      <c r="B68" s="14">
        <v>752759</v>
      </c>
      <c r="C68" s="14" t="s">
        <v>59</v>
      </c>
      <c r="D68" s="15">
        <v>1140</v>
      </c>
      <c r="E68" s="15"/>
      <c r="F68" s="16">
        <f t="shared" si="0"/>
        <v>19882.990000000471</v>
      </c>
      <c r="G68" s="17" t="s">
        <v>103</v>
      </c>
      <c r="H68" s="18" t="s">
        <v>70</v>
      </c>
      <c r="I68" s="20">
        <v>222874</v>
      </c>
      <c r="J68" s="19">
        <v>44296</v>
      </c>
    </row>
    <row r="69" spans="1:10" x14ac:dyDescent="0.25">
      <c r="A69" s="13">
        <v>44326</v>
      </c>
      <c r="B69" s="14">
        <v>753784</v>
      </c>
      <c r="C69" s="14" t="s">
        <v>59</v>
      </c>
      <c r="D69" s="15">
        <v>590</v>
      </c>
      <c r="E69" s="15"/>
      <c r="F69" s="16">
        <f t="shared" si="0"/>
        <v>19292.990000000471</v>
      </c>
      <c r="G69" s="17" t="s">
        <v>60</v>
      </c>
      <c r="H69" s="18" t="s">
        <v>104</v>
      </c>
      <c r="I69" s="20">
        <v>54432</v>
      </c>
      <c r="J69" s="19">
        <v>44294</v>
      </c>
    </row>
    <row r="70" spans="1:10" x14ac:dyDescent="0.25">
      <c r="A70" s="13">
        <v>44326</v>
      </c>
      <c r="B70" s="14">
        <v>759138</v>
      </c>
      <c r="C70" s="14" t="s">
        <v>59</v>
      </c>
      <c r="D70" s="15">
        <v>43.49</v>
      </c>
      <c r="E70" s="15"/>
      <c r="F70" s="16">
        <f t="shared" si="0"/>
        <v>19249.500000000469</v>
      </c>
      <c r="G70" s="17" t="s">
        <v>69</v>
      </c>
      <c r="H70" s="18" t="s">
        <v>70</v>
      </c>
      <c r="I70" s="20">
        <v>334</v>
      </c>
      <c r="J70" s="19">
        <v>44298</v>
      </c>
    </row>
    <row r="71" spans="1:10" x14ac:dyDescent="0.25">
      <c r="A71" s="13">
        <v>44326</v>
      </c>
      <c r="B71" s="14">
        <v>760194</v>
      </c>
      <c r="C71" s="14" t="s">
        <v>59</v>
      </c>
      <c r="D71" s="15">
        <v>11139.15</v>
      </c>
      <c r="E71" s="15"/>
      <c r="F71" s="16">
        <f t="shared" si="0"/>
        <v>8110.3500000004697</v>
      </c>
      <c r="G71" s="17" t="s">
        <v>105</v>
      </c>
      <c r="H71" s="18" t="s">
        <v>106</v>
      </c>
      <c r="I71" s="20">
        <v>15707</v>
      </c>
      <c r="J71" s="19">
        <v>44295</v>
      </c>
    </row>
    <row r="72" spans="1:10" x14ac:dyDescent="0.25">
      <c r="A72" s="13">
        <v>44326</v>
      </c>
      <c r="B72" s="14">
        <v>761076</v>
      </c>
      <c r="C72" s="14" t="s">
        <v>59</v>
      </c>
      <c r="D72" s="15">
        <v>6959.12</v>
      </c>
      <c r="E72" s="15"/>
      <c r="F72" s="16">
        <f t="shared" si="0"/>
        <v>1151.2300000004698</v>
      </c>
      <c r="G72" s="17" t="s">
        <v>69</v>
      </c>
      <c r="H72" s="18" t="s">
        <v>70</v>
      </c>
      <c r="I72" s="20">
        <v>333</v>
      </c>
      <c r="J72" s="19">
        <v>44296</v>
      </c>
    </row>
    <row r="73" spans="1:10" x14ac:dyDescent="0.25">
      <c r="A73" s="13">
        <v>44326</v>
      </c>
      <c r="B73" s="14">
        <v>762119</v>
      </c>
      <c r="C73" s="14" t="s">
        <v>59</v>
      </c>
      <c r="D73" s="15">
        <v>86.99</v>
      </c>
      <c r="E73" s="15"/>
      <c r="F73" s="16">
        <f t="shared" si="0"/>
        <v>1064.2400000004698</v>
      </c>
      <c r="G73" s="17" t="s">
        <v>69</v>
      </c>
      <c r="H73" s="18" t="s">
        <v>70</v>
      </c>
      <c r="I73" s="20">
        <v>3559</v>
      </c>
      <c r="J73" s="19">
        <v>44298</v>
      </c>
    </row>
    <row r="74" spans="1:10" x14ac:dyDescent="0.25">
      <c r="A74" s="13">
        <v>44326</v>
      </c>
      <c r="B74" s="14">
        <v>763039</v>
      </c>
      <c r="C74" s="14" t="s">
        <v>59</v>
      </c>
      <c r="D74" s="15">
        <v>35</v>
      </c>
      <c r="E74" s="15"/>
      <c r="F74" s="16">
        <f t="shared" ref="F74:F137" si="1">F73-D74+E74</f>
        <v>1029.2400000004698</v>
      </c>
      <c r="G74" s="17" t="s">
        <v>107</v>
      </c>
      <c r="H74" s="18" t="s">
        <v>108</v>
      </c>
      <c r="I74" s="20">
        <v>20004378</v>
      </c>
      <c r="J74" s="19">
        <v>44305</v>
      </c>
    </row>
    <row r="75" spans="1:10" x14ac:dyDescent="0.25">
      <c r="A75" s="13">
        <v>44327</v>
      </c>
      <c r="B75" s="14">
        <v>255607</v>
      </c>
      <c r="C75" s="14" t="s">
        <v>26</v>
      </c>
      <c r="D75" s="15"/>
      <c r="E75" s="15">
        <v>430000</v>
      </c>
      <c r="F75" s="16">
        <f t="shared" si="1"/>
        <v>431029.24000000046</v>
      </c>
      <c r="G75" s="17" t="s">
        <v>27</v>
      </c>
      <c r="H75" s="18" t="s">
        <v>22</v>
      </c>
      <c r="I75" s="20"/>
      <c r="J75" s="19"/>
    </row>
    <row r="76" spans="1:10" x14ac:dyDescent="0.25">
      <c r="A76" s="13">
        <v>44327</v>
      </c>
      <c r="B76" s="14">
        <v>111517</v>
      </c>
      <c r="C76" s="14" t="s">
        <v>75</v>
      </c>
      <c r="D76" s="15">
        <v>119695.96</v>
      </c>
      <c r="E76" s="15"/>
      <c r="F76" s="16">
        <f t="shared" si="1"/>
        <v>311333.28000000044</v>
      </c>
      <c r="G76" s="17" t="s">
        <v>109</v>
      </c>
      <c r="H76" s="18" t="s">
        <v>110</v>
      </c>
      <c r="I76" s="21">
        <v>44197</v>
      </c>
      <c r="J76" s="19">
        <v>44227</v>
      </c>
    </row>
    <row r="77" spans="1:10" x14ac:dyDescent="0.25">
      <c r="A77" s="13">
        <v>44327</v>
      </c>
      <c r="B77" s="14">
        <v>111517</v>
      </c>
      <c r="C77" s="14" t="s">
        <v>75</v>
      </c>
      <c r="D77" s="15">
        <v>129886.49</v>
      </c>
      <c r="E77" s="15"/>
      <c r="F77" s="16">
        <f t="shared" si="1"/>
        <v>181446.79000000044</v>
      </c>
      <c r="G77" s="17" t="s">
        <v>109</v>
      </c>
      <c r="H77" s="18" t="s">
        <v>110</v>
      </c>
      <c r="I77" s="21">
        <v>44256</v>
      </c>
      <c r="J77" s="19">
        <v>44286</v>
      </c>
    </row>
    <row r="78" spans="1:10" x14ac:dyDescent="0.25">
      <c r="A78" s="13">
        <v>44327</v>
      </c>
      <c r="B78" s="14">
        <v>111517</v>
      </c>
      <c r="C78" s="14" t="s">
        <v>75</v>
      </c>
      <c r="D78" s="15">
        <v>125598.48</v>
      </c>
      <c r="E78" s="15"/>
      <c r="F78" s="16">
        <f t="shared" si="1"/>
        <v>55848.310000000449</v>
      </c>
      <c r="G78" s="17" t="s">
        <v>109</v>
      </c>
      <c r="H78" s="18" t="s">
        <v>110</v>
      </c>
      <c r="I78" s="21">
        <v>44228</v>
      </c>
      <c r="J78" s="19">
        <v>44255</v>
      </c>
    </row>
    <row r="79" spans="1:10" x14ac:dyDescent="0.25">
      <c r="A79" s="13">
        <v>44327</v>
      </c>
      <c r="B79" s="14">
        <v>126175</v>
      </c>
      <c r="C79" s="14" t="s">
        <v>54</v>
      </c>
      <c r="D79" s="15">
        <v>1800</v>
      </c>
      <c r="E79" s="15"/>
      <c r="F79" s="16">
        <f t="shared" si="1"/>
        <v>54048.310000000449</v>
      </c>
      <c r="G79" s="17" t="s">
        <v>55</v>
      </c>
      <c r="H79" s="18" t="s">
        <v>111</v>
      </c>
      <c r="I79" s="20">
        <v>129</v>
      </c>
      <c r="J79" s="19">
        <v>44322</v>
      </c>
    </row>
    <row r="80" spans="1:10" x14ac:dyDescent="0.25">
      <c r="A80" s="13">
        <v>44327</v>
      </c>
      <c r="B80" s="14">
        <v>126497</v>
      </c>
      <c r="C80" s="14" t="s">
        <v>54</v>
      </c>
      <c r="D80" s="15">
        <v>15500</v>
      </c>
      <c r="E80" s="15"/>
      <c r="F80" s="16">
        <f t="shared" si="1"/>
        <v>38548.310000000449</v>
      </c>
      <c r="G80" s="17" t="s">
        <v>55</v>
      </c>
      <c r="H80" s="18" t="s">
        <v>112</v>
      </c>
      <c r="I80" s="20">
        <v>24</v>
      </c>
      <c r="J80" s="19">
        <v>44322</v>
      </c>
    </row>
    <row r="81" spans="1:10" x14ac:dyDescent="0.25">
      <c r="A81" s="13">
        <v>44327</v>
      </c>
      <c r="B81" s="14">
        <v>126717</v>
      </c>
      <c r="C81" s="14" t="s">
        <v>54</v>
      </c>
      <c r="D81" s="15">
        <v>5600</v>
      </c>
      <c r="E81" s="15"/>
      <c r="F81" s="16">
        <f t="shared" si="1"/>
        <v>32948.310000000449</v>
      </c>
      <c r="G81" s="17" t="s">
        <v>55</v>
      </c>
      <c r="H81" s="18" t="s">
        <v>113</v>
      </c>
      <c r="I81" s="20">
        <v>41</v>
      </c>
      <c r="J81" s="19">
        <v>44323</v>
      </c>
    </row>
    <row r="82" spans="1:10" x14ac:dyDescent="0.25">
      <c r="A82" s="13">
        <v>44327</v>
      </c>
      <c r="B82" s="14">
        <v>127531</v>
      </c>
      <c r="C82" s="14" t="s">
        <v>54</v>
      </c>
      <c r="D82" s="15">
        <v>600</v>
      </c>
      <c r="E82" s="15"/>
      <c r="F82" s="16">
        <f t="shared" si="1"/>
        <v>32348.310000000449</v>
      </c>
      <c r="G82" s="17" t="s">
        <v>55</v>
      </c>
      <c r="H82" s="18" t="s">
        <v>114</v>
      </c>
      <c r="I82" s="20">
        <v>8</v>
      </c>
      <c r="J82" s="19">
        <v>44323</v>
      </c>
    </row>
    <row r="83" spans="1:10" x14ac:dyDescent="0.25">
      <c r="A83" s="13">
        <v>44327</v>
      </c>
      <c r="B83" s="14">
        <v>127962</v>
      </c>
      <c r="C83" s="14" t="s">
        <v>54</v>
      </c>
      <c r="D83" s="15">
        <v>9200</v>
      </c>
      <c r="E83" s="15"/>
      <c r="F83" s="16">
        <f t="shared" si="1"/>
        <v>23148.310000000449</v>
      </c>
      <c r="G83" s="17" t="s">
        <v>55</v>
      </c>
      <c r="H83" s="18" t="s">
        <v>115</v>
      </c>
      <c r="I83" s="20">
        <v>67</v>
      </c>
      <c r="J83" s="19">
        <v>44323</v>
      </c>
    </row>
    <row r="84" spans="1:10" x14ac:dyDescent="0.25">
      <c r="A84" s="13">
        <v>44327</v>
      </c>
      <c r="B84" s="14">
        <v>128217</v>
      </c>
      <c r="C84" s="14" t="s">
        <v>54</v>
      </c>
      <c r="D84" s="15">
        <v>5677.92</v>
      </c>
      <c r="E84" s="15"/>
      <c r="F84" s="16">
        <f t="shared" si="1"/>
        <v>17470.390000000451</v>
      </c>
      <c r="G84" s="17" t="s">
        <v>55</v>
      </c>
      <c r="H84" s="18" t="s">
        <v>116</v>
      </c>
      <c r="I84" s="20">
        <v>56</v>
      </c>
      <c r="J84" s="19">
        <v>44323</v>
      </c>
    </row>
    <row r="85" spans="1:10" x14ac:dyDescent="0.25">
      <c r="A85" s="13">
        <v>44327</v>
      </c>
      <c r="B85" s="14">
        <v>128435</v>
      </c>
      <c r="C85" s="14" t="s">
        <v>54</v>
      </c>
      <c r="D85" s="15">
        <v>2252.4</v>
      </c>
      <c r="E85" s="15"/>
      <c r="F85" s="16">
        <f t="shared" si="1"/>
        <v>15217.990000000451</v>
      </c>
      <c r="G85" s="17" t="s">
        <v>55</v>
      </c>
      <c r="H85" s="18" t="s">
        <v>117</v>
      </c>
      <c r="I85" s="20">
        <v>487</v>
      </c>
      <c r="J85" s="19">
        <v>44323</v>
      </c>
    </row>
    <row r="86" spans="1:10" x14ac:dyDescent="0.25">
      <c r="A86" s="13">
        <v>44327</v>
      </c>
      <c r="B86" s="14">
        <v>128763</v>
      </c>
      <c r="C86" s="14" t="s">
        <v>54</v>
      </c>
      <c r="D86" s="15">
        <v>4200</v>
      </c>
      <c r="E86" s="15"/>
      <c r="F86" s="16">
        <f t="shared" si="1"/>
        <v>11017.990000000451</v>
      </c>
      <c r="G86" s="17" t="s">
        <v>55</v>
      </c>
      <c r="H86" s="18" t="s">
        <v>118</v>
      </c>
      <c r="I86" s="20">
        <v>10</v>
      </c>
      <c r="J86" s="19">
        <v>44322</v>
      </c>
    </row>
    <row r="87" spans="1:10" x14ac:dyDescent="0.25">
      <c r="A87" s="13">
        <v>44327</v>
      </c>
      <c r="B87" s="14">
        <v>129122</v>
      </c>
      <c r="C87" s="14" t="s">
        <v>54</v>
      </c>
      <c r="D87" s="15">
        <v>1200</v>
      </c>
      <c r="E87" s="15"/>
      <c r="F87" s="16">
        <f t="shared" si="1"/>
        <v>9817.9900000004509</v>
      </c>
      <c r="G87" s="17" t="s">
        <v>55</v>
      </c>
      <c r="H87" s="18" t="s">
        <v>119</v>
      </c>
      <c r="I87" s="20">
        <v>17</v>
      </c>
      <c r="J87" s="19">
        <v>44322</v>
      </c>
    </row>
    <row r="88" spans="1:10" x14ac:dyDescent="0.25">
      <c r="A88" s="13">
        <v>44327</v>
      </c>
      <c r="B88" s="14">
        <v>187823</v>
      </c>
      <c r="C88" s="14" t="s">
        <v>54</v>
      </c>
      <c r="D88" s="15">
        <v>4350</v>
      </c>
      <c r="E88" s="15"/>
      <c r="F88" s="16">
        <f t="shared" si="1"/>
        <v>5467.9900000004509</v>
      </c>
      <c r="G88" s="17" t="s">
        <v>55</v>
      </c>
      <c r="H88" s="18" t="s">
        <v>120</v>
      </c>
      <c r="I88" s="20">
        <v>19</v>
      </c>
      <c r="J88" s="19">
        <v>44326</v>
      </c>
    </row>
    <row r="89" spans="1:10" x14ac:dyDescent="0.25">
      <c r="A89" s="13">
        <v>44327</v>
      </c>
      <c r="B89" s="14">
        <v>573803</v>
      </c>
      <c r="C89" s="14" t="s">
        <v>59</v>
      </c>
      <c r="D89" s="15">
        <v>92</v>
      </c>
      <c r="E89" s="15"/>
      <c r="F89" s="16">
        <f t="shared" si="1"/>
        <v>5375.9900000004509</v>
      </c>
      <c r="G89" s="17" t="s">
        <v>121</v>
      </c>
      <c r="H89" s="18" t="s">
        <v>122</v>
      </c>
      <c r="I89" s="20">
        <v>32249</v>
      </c>
      <c r="J89" s="19">
        <v>44299</v>
      </c>
    </row>
    <row r="90" spans="1:10" x14ac:dyDescent="0.25">
      <c r="A90" s="13">
        <v>44327</v>
      </c>
      <c r="B90" s="14">
        <v>574595</v>
      </c>
      <c r="C90" s="14" t="s">
        <v>59</v>
      </c>
      <c r="D90" s="15">
        <v>100</v>
      </c>
      <c r="E90" s="15"/>
      <c r="F90" s="16">
        <f t="shared" si="1"/>
        <v>5275.9900000004509</v>
      </c>
      <c r="G90" s="17" t="s">
        <v>60</v>
      </c>
      <c r="H90" s="18" t="s">
        <v>91</v>
      </c>
      <c r="I90" s="20">
        <v>2227667</v>
      </c>
      <c r="J90" s="19">
        <v>44300</v>
      </c>
    </row>
    <row r="91" spans="1:10" x14ac:dyDescent="0.25">
      <c r="A91" s="13">
        <v>44327</v>
      </c>
      <c r="B91" s="14">
        <v>575137</v>
      </c>
      <c r="C91" s="14" t="s">
        <v>59</v>
      </c>
      <c r="D91" s="15">
        <v>3013.54</v>
      </c>
      <c r="E91" s="15"/>
      <c r="F91" s="16">
        <f t="shared" si="1"/>
        <v>2262.4500000004509</v>
      </c>
      <c r="G91" s="17" t="s">
        <v>69</v>
      </c>
      <c r="H91" s="18" t="s">
        <v>70</v>
      </c>
      <c r="I91" s="20">
        <v>345</v>
      </c>
      <c r="J91" s="19">
        <v>44299</v>
      </c>
    </row>
    <row r="92" spans="1:10" x14ac:dyDescent="0.25">
      <c r="A92" s="13">
        <v>44328</v>
      </c>
      <c r="B92" s="14">
        <v>214649</v>
      </c>
      <c r="C92" s="14" t="s">
        <v>26</v>
      </c>
      <c r="D92" s="15"/>
      <c r="E92" s="15">
        <v>142000</v>
      </c>
      <c r="F92" s="16">
        <f t="shared" si="1"/>
        <v>144262.45000000045</v>
      </c>
      <c r="G92" s="17" t="s">
        <v>27</v>
      </c>
      <c r="H92" s="18" t="s">
        <v>22</v>
      </c>
      <c r="I92" s="20"/>
      <c r="J92" s="19"/>
    </row>
    <row r="93" spans="1:10" x14ac:dyDescent="0.25">
      <c r="A93" s="13">
        <v>44328</v>
      </c>
      <c r="B93" s="14">
        <v>128345</v>
      </c>
      <c r="C93" s="14" t="s">
        <v>54</v>
      </c>
      <c r="D93" s="15">
        <v>8446.5</v>
      </c>
      <c r="E93" s="15"/>
      <c r="F93" s="16">
        <f t="shared" si="1"/>
        <v>135815.95000000045</v>
      </c>
      <c r="G93" s="17" t="s">
        <v>55</v>
      </c>
      <c r="H93" s="18" t="s">
        <v>123</v>
      </c>
      <c r="I93" s="20">
        <v>414</v>
      </c>
      <c r="J93" s="19">
        <v>44326</v>
      </c>
    </row>
    <row r="94" spans="1:10" x14ac:dyDescent="0.25">
      <c r="A94" s="13">
        <v>44328</v>
      </c>
      <c r="B94" s="14">
        <v>128556</v>
      </c>
      <c r="C94" s="14" t="s">
        <v>54</v>
      </c>
      <c r="D94" s="15">
        <v>4504.8</v>
      </c>
      <c r="E94" s="15"/>
      <c r="F94" s="16">
        <f t="shared" si="1"/>
        <v>131311.15000000046</v>
      </c>
      <c r="G94" s="17" t="s">
        <v>55</v>
      </c>
      <c r="H94" s="18" t="s">
        <v>124</v>
      </c>
      <c r="I94" s="20">
        <v>76</v>
      </c>
      <c r="J94" s="19">
        <v>44326</v>
      </c>
    </row>
    <row r="95" spans="1:10" x14ac:dyDescent="0.25">
      <c r="A95" s="13">
        <v>44328</v>
      </c>
      <c r="B95" s="14">
        <v>128918</v>
      </c>
      <c r="C95" s="14" t="s">
        <v>54</v>
      </c>
      <c r="D95" s="15">
        <v>4035.55</v>
      </c>
      <c r="E95" s="15"/>
      <c r="F95" s="16">
        <f t="shared" si="1"/>
        <v>127275.60000000046</v>
      </c>
      <c r="G95" s="17" t="s">
        <v>55</v>
      </c>
      <c r="H95" s="18" t="s">
        <v>125</v>
      </c>
      <c r="I95" s="20">
        <v>2</v>
      </c>
      <c r="J95" s="19">
        <v>44323</v>
      </c>
    </row>
    <row r="96" spans="1:10" x14ac:dyDescent="0.25">
      <c r="A96" s="13">
        <v>44328</v>
      </c>
      <c r="B96" s="14">
        <v>129111</v>
      </c>
      <c r="C96" s="14" t="s">
        <v>54</v>
      </c>
      <c r="D96" s="15">
        <v>2815.5</v>
      </c>
      <c r="E96" s="15"/>
      <c r="F96" s="16">
        <f t="shared" si="1"/>
        <v>124460.10000000046</v>
      </c>
      <c r="G96" s="17" t="s">
        <v>55</v>
      </c>
      <c r="H96" s="18" t="s">
        <v>126</v>
      </c>
      <c r="I96" s="20">
        <v>290</v>
      </c>
      <c r="J96" s="19">
        <v>44323</v>
      </c>
    </row>
    <row r="97" spans="1:10" x14ac:dyDescent="0.25">
      <c r="A97" s="13">
        <v>44328</v>
      </c>
      <c r="B97" s="14">
        <v>129338</v>
      </c>
      <c r="C97" s="14" t="s">
        <v>54</v>
      </c>
      <c r="D97" s="15">
        <v>16423.75</v>
      </c>
      <c r="E97" s="15"/>
      <c r="F97" s="16">
        <f t="shared" si="1"/>
        <v>108036.35000000046</v>
      </c>
      <c r="G97" s="17" t="s">
        <v>55</v>
      </c>
      <c r="H97" s="18" t="s">
        <v>127</v>
      </c>
      <c r="I97" s="20">
        <v>95</v>
      </c>
      <c r="J97" s="19">
        <v>44326</v>
      </c>
    </row>
    <row r="98" spans="1:10" x14ac:dyDescent="0.25">
      <c r="A98" s="13">
        <v>44328</v>
      </c>
      <c r="B98" s="14">
        <v>130274</v>
      </c>
      <c r="C98" s="14" t="s">
        <v>54</v>
      </c>
      <c r="D98" s="15">
        <v>1126.2</v>
      </c>
      <c r="E98" s="15"/>
      <c r="F98" s="16">
        <f t="shared" si="1"/>
        <v>106910.15000000046</v>
      </c>
      <c r="G98" s="17" t="s">
        <v>55</v>
      </c>
      <c r="H98" s="18" t="s">
        <v>128</v>
      </c>
      <c r="I98" s="20">
        <v>5</v>
      </c>
      <c r="J98" s="19">
        <v>44327</v>
      </c>
    </row>
    <row r="99" spans="1:10" x14ac:dyDescent="0.25">
      <c r="A99" s="13">
        <v>44328</v>
      </c>
      <c r="B99" s="14">
        <v>130544</v>
      </c>
      <c r="C99" s="14" t="s">
        <v>54</v>
      </c>
      <c r="D99" s="15">
        <v>1800</v>
      </c>
      <c r="E99" s="15"/>
      <c r="F99" s="16">
        <f t="shared" si="1"/>
        <v>105110.15000000046</v>
      </c>
      <c r="G99" s="17" t="s">
        <v>55</v>
      </c>
      <c r="H99" s="18" t="s">
        <v>129</v>
      </c>
      <c r="I99" s="20">
        <v>17</v>
      </c>
      <c r="J99" s="19">
        <v>44327</v>
      </c>
    </row>
    <row r="100" spans="1:10" x14ac:dyDescent="0.25">
      <c r="A100" s="13">
        <v>44328</v>
      </c>
      <c r="B100" s="14">
        <v>130754</v>
      </c>
      <c r="C100" s="14" t="s">
        <v>54</v>
      </c>
      <c r="D100" s="15">
        <v>1600</v>
      </c>
      <c r="E100" s="15"/>
      <c r="F100" s="16">
        <f t="shared" si="1"/>
        <v>103510.15000000046</v>
      </c>
      <c r="G100" s="17" t="s">
        <v>55</v>
      </c>
      <c r="H100" s="18" t="s">
        <v>130</v>
      </c>
      <c r="I100" s="20">
        <v>150</v>
      </c>
      <c r="J100" s="19">
        <v>44323</v>
      </c>
    </row>
    <row r="101" spans="1:10" x14ac:dyDescent="0.25">
      <c r="A101" s="13">
        <v>44328</v>
      </c>
      <c r="B101" s="14">
        <v>130969</v>
      </c>
      <c r="C101" s="14" t="s">
        <v>54</v>
      </c>
      <c r="D101" s="15">
        <v>2450</v>
      </c>
      <c r="E101" s="15"/>
      <c r="F101" s="16">
        <f t="shared" si="1"/>
        <v>101060.15000000046</v>
      </c>
      <c r="G101" s="17" t="s">
        <v>55</v>
      </c>
      <c r="H101" s="18" t="s">
        <v>131</v>
      </c>
      <c r="I101" s="20">
        <v>35</v>
      </c>
      <c r="J101" s="19">
        <v>44323</v>
      </c>
    </row>
    <row r="102" spans="1:10" x14ac:dyDescent="0.25">
      <c r="A102" s="13">
        <v>44328</v>
      </c>
      <c r="B102" s="14">
        <v>131162</v>
      </c>
      <c r="C102" s="14" t="s">
        <v>54</v>
      </c>
      <c r="D102" s="15">
        <v>2200</v>
      </c>
      <c r="E102" s="15"/>
      <c r="F102" s="16">
        <f t="shared" si="1"/>
        <v>98860.15000000046</v>
      </c>
      <c r="G102" s="17" t="s">
        <v>55</v>
      </c>
      <c r="H102" s="18" t="s">
        <v>132</v>
      </c>
      <c r="I102" s="20">
        <v>35</v>
      </c>
      <c r="J102" s="19">
        <v>44326</v>
      </c>
    </row>
    <row r="103" spans="1:10" x14ac:dyDescent="0.25">
      <c r="A103" s="13">
        <v>44328</v>
      </c>
      <c r="B103" s="14">
        <v>131508</v>
      </c>
      <c r="C103" s="14" t="s">
        <v>54</v>
      </c>
      <c r="D103" s="15">
        <v>7800</v>
      </c>
      <c r="E103" s="15"/>
      <c r="F103" s="16">
        <f t="shared" si="1"/>
        <v>91060.15000000046</v>
      </c>
      <c r="G103" s="17" t="s">
        <v>55</v>
      </c>
      <c r="H103" s="18" t="s">
        <v>133</v>
      </c>
      <c r="I103" s="20">
        <v>6</v>
      </c>
      <c r="J103" s="19">
        <v>44323</v>
      </c>
    </row>
    <row r="104" spans="1:10" x14ac:dyDescent="0.25">
      <c r="A104" s="13">
        <v>44328</v>
      </c>
      <c r="B104" s="14"/>
      <c r="C104" s="14"/>
      <c r="D104" s="15"/>
      <c r="E104" s="15"/>
      <c r="F104" s="16">
        <f t="shared" si="1"/>
        <v>91060.15000000046</v>
      </c>
      <c r="G104" s="17" t="s">
        <v>55</v>
      </c>
      <c r="H104" s="18" t="s">
        <v>133</v>
      </c>
      <c r="I104" s="20">
        <v>7</v>
      </c>
      <c r="J104" s="19">
        <v>44326</v>
      </c>
    </row>
    <row r="105" spans="1:10" x14ac:dyDescent="0.25">
      <c r="A105" s="13">
        <v>44328</v>
      </c>
      <c r="B105" s="14">
        <v>144362</v>
      </c>
      <c r="C105" s="14" t="s">
        <v>54</v>
      </c>
      <c r="D105" s="15">
        <v>4200</v>
      </c>
      <c r="E105" s="15"/>
      <c r="F105" s="16">
        <f t="shared" si="1"/>
        <v>86860.15000000046</v>
      </c>
      <c r="G105" s="17" t="s">
        <v>55</v>
      </c>
      <c r="H105" s="18" t="s">
        <v>134</v>
      </c>
      <c r="I105" s="20">
        <v>117</v>
      </c>
      <c r="J105" s="19">
        <v>44323</v>
      </c>
    </row>
    <row r="106" spans="1:10" x14ac:dyDescent="0.25">
      <c r="A106" s="13">
        <v>44328</v>
      </c>
      <c r="B106" s="14">
        <v>144567</v>
      </c>
      <c r="C106" s="14" t="s">
        <v>54</v>
      </c>
      <c r="D106" s="15">
        <v>2700</v>
      </c>
      <c r="E106" s="15"/>
      <c r="F106" s="16">
        <f t="shared" si="1"/>
        <v>84160.15000000046</v>
      </c>
      <c r="G106" s="17" t="s">
        <v>55</v>
      </c>
      <c r="H106" s="18" t="s">
        <v>135</v>
      </c>
      <c r="I106" s="20">
        <v>15</v>
      </c>
      <c r="J106" s="19">
        <v>44326</v>
      </c>
    </row>
    <row r="107" spans="1:10" x14ac:dyDescent="0.25">
      <c r="A107" s="13">
        <v>44328</v>
      </c>
      <c r="B107" s="14">
        <v>144769</v>
      </c>
      <c r="C107" s="14" t="s">
        <v>54</v>
      </c>
      <c r="D107" s="15">
        <v>4350</v>
      </c>
      <c r="E107" s="15"/>
      <c r="F107" s="16">
        <f t="shared" si="1"/>
        <v>79810.15000000046</v>
      </c>
      <c r="G107" s="17" t="s">
        <v>55</v>
      </c>
      <c r="H107" s="18" t="s">
        <v>136</v>
      </c>
      <c r="I107" s="20">
        <v>36</v>
      </c>
      <c r="J107" s="19">
        <v>44323</v>
      </c>
    </row>
    <row r="108" spans="1:10" x14ac:dyDescent="0.25">
      <c r="A108" s="13">
        <v>44328</v>
      </c>
      <c r="B108" s="14">
        <v>144905</v>
      </c>
      <c r="C108" s="14" t="s">
        <v>54</v>
      </c>
      <c r="D108" s="15">
        <v>11600</v>
      </c>
      <c r="E108" s="15"/>
      <c r="F108" s="16">
        <f t="shared" si="1"/>
        <v>68210.15000000046</v>
      </c>
      <c r="G108" s="17" t="s">
        <v>55</v>
      </c>
      <c r="H108" s="18" t="s">
        <v>137</v>
      </c>
      <c r="I108" s="20">
        <v>9</v>
      </c>
      <c r="J108" s="19">
        <v>44326</v>
      </c>
    </row>
    <row r="109" spans="1:10" x14ac:dyDescent="0.25">
      <c r="A109" s="13">
        <v>44328</v>
      </c>
      <c r="B109" s="14">
        <v>145165</v>
      </c>
      <c r="C109" s="14" t="s">
        <v>54</v>
      </c>
      <c r="D109" s="15">
        <v>1800</v>
      </c>
      <c r="E109" s="15"/>
      <c r="F109" s="16">
        <f t="shared" si="1"/>
        <v>66410.15000000046</v>
      </c>
      <c r="G109" s="17" t="s">
        <v>55</v>
      </c>
      <c r="H109" s="18" t="s">
        <v>138</v>
      </c>
      <c r="I109" s="20">
        <v>9</v>
      </c>
      <c r="J109" s="19">
        <v>44323</v>
      </c>
    </row>
    <row r="110" spans="1:10" x14ac:dyDescent="0.25">
      <c r="A110" s="13">
        <v>44328</v>
      </c>
      <c r="B110" s="14">
        <v>145472</v>
      </c>
      <c r="C110" s="14" t="s">
        <v>54</v>
      </c>
      <c r="D110" s="15">
        <v>6900</v>
      </c>
      <c r="E110" s="15"/>
      <c r="F110" s="16">
        <f t="shared" si="1"/>
        <v>59510.15000000046</v>
      </c>
      <c r="G110" s="17" t="s">
        <v>55</v>
      </c>
      <c r="H110" s="18" t="s">
        <v>139</v>
      </c>
      <c r="I110" s="20">
        <v>12</v>
      </c>
      <c r="J110" s="19">
        <v>44326</v>
      </c>
    </row>
    <row r="111" spans="1:10" x14ac:dyDescent="0.25">
      <c r="A111" s="13">
        <v>44328</v>
      </c>
      <c r="B111" s="14">
        <v>145606</v>
      </c>
      <c r="C111" s="14" t="s">
        <v>54</v>
      </c>
      <c r="D111" s="15">
        <v>3600</v>
      </c>
      <c r="E111" s="15"/>
      <c r="F111" s="16">
        <f t="shared" si="1"/>
        <v>55910.15000000046</v>
      </c>
      <c r="G111" s="17" t="s">
        <v>55</v>
      </c>
      <c r="H111" s="18" t="s">
        <v>140</v>
      </c>
      <c r="I111" s="20">
        <v>27</v>
      </c>
      <c r="J111" s="19">
        <v>44326</v>
      </c>
    </row>
    <row r="112" spans="1:10" x14ac:dyDescent="0.25">
      <c r="A112" s="13">
        <v>44328</v>
      </c>
      <c r="B112" s="14">
        <v>145810</v>
      </c>
      <c r="C112" s="14" t="s">
        <v>54</v>
      </c>
      <c r="D112" s="15">
        <v>700</v>
      </c>
      <c r="E112" s="15"/>
      <c r="F112" s="16">
        <f t="shared" si="1"/>
        <v>55210.15000000046</v>
      </c>
      <c r="G112" s="17" t="s">
        <v>55</v>
      </c>
      <c r="H112" s="18" t="s">
        <v>141</v>
      </c>
      <c r="I112" s="20">
        <v>27</v>
      </c>
      <c r="J112" s="19">
        <v>44326</v>
      </c>
    </row>
    <row r="113" spans="1:10" x14ac:dyDescent="0.25">
      <c r="A113" s="13">
        <v>44328</v>
      </c>
      <c r="B113" s="14">
        <v>145952</v>
      </c>
      <c r="C113" s="14" t="s">
        <v>54</v>
      </c>
      <c r="D113" s="15">
        <v>10200</v>
      </c>
      <c r="E113" s="15"/>
      <c r="F113" s="16">
        <f t="shared" si="1"/>
        <v>45010.15000000046</v>
      </c>
      <c r="G113" s="17" t="s">
        <v>55</v>
      </c>
      <c r="H113" s="18" t="s">
        <v>142</v>
      </c>
      <c r="I113" s="20">
        <v>21</v>
      </c>
      <c r="J113" s="19">
        <v>44326</v>
      </c>
    </row>
    <row r="114" spans="1:10" x14ac:dyDescent="0.25">
      <c r="A114" s="13">
        <v>44328</v>
      </c>
      <c r="B114" s="14">
        <v>146119</v>
      </c>
      <c r="C114" s="14" t="s">
        <v>54</v>
      </c>
      <c r="D114" s="15">
        <v>600</v>
      </c>
      <c r="E114" s="15"/>
      <c r="F114" s="16">
        <f t="shared" si="1"/>
        <v>44410.15000000046</v>
      </c>
      <c r="G114" s="17" t="s">
        <v>55</v>
      </c>
      <c r="H114" s="18" t="s">
        <v>143</v>
      </c>
      <c r="I114" s="20">
        <v>28</v>
      </c>
      <c r="J114" s="19">
        <v>44326</v>
      </c>
    </row>
    <row r="115" spans="1:10" x14ac:dyDescent="0.25">
      <c r="A115" s="13">
        <v>44328</v>
      </c>
      <c r="B115" s="14">
        <v>146228</v>
      </c>
      <c r="C115" s="14" t="s">
        <v>54</v>
      </c>
      <c r="D115" s="15">
        <v>4400</v>
      </c>
      <c r="E115" s="15"/>
      <c r="F115" s="16">
        <f t="shared" si="1"/>
        <v>40010.15000000046</v>
      </c>
      <c r="G115" s="17" t="s">
        <v>55</v>
      </c>
      <c r="H115" s="18" t="s">
        <v>144</v>
      </c>
      <c r="I115" s="20">
        <v>42</v>
      </c>
      <c r="J115" s="19">
        <v>44326</v>
      </c>
    </row>
    <row r="116" spans="1:10" x14ac:dyDescent="0.25">
      <c r="A116" s="13">
        <v>44328</v>
      </c>
      <c r="B116" s="14">
        <v>146374</v>
      </c>
      <c r="C116" s="14" t="s">
        <v>54</v>
      </c>
      <c r="D116" s="15">
        <v>1200</v>
      </c>
      <c r="E116" s="15"/>
      <c r="F116" s="16">
        <f t="shared" si="1"/>
        <v>38810.15000000046</v>
      </c>
      <c r="G116" s="17" t="s">
        <v>55</v>
      </c>
      <c r="H116" s="18" t="s">
        <v>145</v>
      </c>
      <c r="I116" s="20">
        <v>8</v>
      </c>
      <c r="J116" s="19">
        <v>44326</v>
      </c>
    </row>
    <row r="117" spans="1:10" x14ac:dyDescent="0.25">
      <c r="A117" s="13">
        <v>44328</v>
      </c>
      <c r="B117" s="14">
        <v>146564</v>
      </c>
      <c r="C117" s="14" t="s">
        <v>54</v>
      </c>
      <c r="D117" s="15">
        <v>9400</v>
      </c>
      <c r="E117" s="15"/>
      <c r="F117" s="16">
        <f t="shared" si="1"/>
        <v>29410.15000000046</v>
      </c>
      <c r="G117" s="17" t="s">
        <v>55</v>
      </c>
      <c r="H117" s="18" t="s">
        <v>146</v>
      </c>
      <c r="I117" s="20">
        <v>40</v>
      </c>
      <c r="J117" s="19">
        <v>44326</v>
      </c>
    </row>
    <row r="118" spans="1:10" x14ac:dyDescent="0.25">
      <c r="A118" s="13">
        <v>44328</v>
      </c>
      <c r="B118" s="14">
        <v>146720</v>
      </c>
      <c r="C118" s="14" t="s">
        <v>54</v>
      </c>
      <c r="D118" s="15">
        <v>800</v>
      </c>
      <c r="E118" s="15"/>
      <c r="F118" s="16">
        <f t="shared" si="1"/>
        <v>28610.15000000046</v>
      </c>
      <c r="G118" s="17" t="s">
        <v>55</v>
      </c>
      <c r="H118" s="18" t="s">
        <v>147</v>
      </c>
      <c r="I118" s="20">
        <v>58</v>
      </c>
      <c r="J118" s="19">
        <v>44326</v>
      </c>
    </row>
    <row r="119" spans="1:10" x14ac:dyDescent="0.25">
      <c r="A119" s="13">
        <v>44328</v>
      </c>
      <c r="B119" s="14">
        <v>147005</v>
      </c>
      <c r="C119" s="14" t="s">
        <v>54</v>
      </c>
      <c r="D119" s="15">
        <v>11500</v>
      </c>
      <c r="E119" s="15"/>
      <c r="F119" s="16">
        <f t="shared" si="1"/>
        <v>17110.15000000046</v>
      </c>
      <c r="G119" s="17" t="s">
        <v>55</v>
      </c>
      <c r="H119" s="18" t="s">
        <v>148</v>
      </c>
      <c r="I119" s="20">
        <v>333</v>
      </c>
      <c r="J119" s="19">
        <v>44322</v>
      </c>
    </row>
    <row r="120" spans="1:10" x14ac:dyDescent="0.25">
      <c r="A120" s="13">
        <v>44328</v>
      </c>
      <c r="B120" s="14">
        <v>167617</v>
      </c>
      <c r="C120" s="14" t="s">
        <v>54</v>
      </c>
      <c r="D120" s="15">
        <v>2346.25</v>
      </c>
      <c r="E120" s="15"/>
      <c r="F120" s="16">
        <f t="shared" si="1"/>
        <v>14763.90000000046</v>
      </c>
      <c r="G120" s="17" t="s">
        <v>55</v>
      </c>
      <c r="H120" s="18" t="s">
        <v>149</v>
      </c>
      <c r="I120" s="20">
        <v>188</v>
      </c>
      <c r="J120" s="19">
        <v>44323</v>
      </c>
    </row>
    <row r="121" spans="1:10" x14ac:dyDescent="0.25">
      <c r="A121" s="13">
        <v>44328</v>
      </c>
      <c r="B121" s="14">
        <v>449627</v>
      </c>
      <c r="C121" s="14" t="s">
        <v>59</v>
      </c>
      <c r="D121" s="15">
        <v>1478.81</v>
      </c>
      <c r="E121" s="15"/>
      <c r="F121" s="16">
        <f t="shared" si="1"/>
        <v>13285.09000000046</v>
      </c>
      <c r="G121" s="17" t="s">
        <v>69</v>
      </c>
      <c r="H121" s="18" t="s">
        <v>70</v>
      </c>
      <c r="I121" s="20">
        <v>3572</v>
      </c>
      <c r="J121" s="19">
        <v>44300</v>
      </c>
    </row>
    <row r="122" spans="1:10" x14ac:dyDescent="0.25">
      <c r="A122" s="13">
        <v>44328</v>
      </c>
      <c r="B122" s="14">
        <v>450896</v>
      </c>
      <c r="C122" s="14" t="s">
        <v>59</v>
      </c>
      <c r="D122" s="15">
        <v>198.83</v>
      </c>
      <c r="E122" s="15"/>
      <c r="F122" s="16">
        <f t="shared" si="1"/>
        <v>13086.26000000046</v>
      </c>
      <c r="G122" s="17" t="s">
        <v>69</v>
      </c>
      <c r="H122" s="18" t="s">
        <v>70</v>
      </c>
      <c r="I122" s="20">
        <v>353</v>
      </c>
      <c r="J122" s="19">
        <v>44300</v>
      </c>
    </row>
    <row r="123" spans="1:10" x14ac:dyDescent="0.25">
      <c r="A123" s="13">
        <v>44328</v>
      </c>
      <c r="B123" s="14">
        <v>451630</v>
      </c>
      <c r="C123" s="14" t="s">
        <v>59</v>
      </c>
      <c r="D123" s="15">
        <v>2656.3</v>
      </c>
      <c r="E123" s="15"/>
      <c r="F123" s="16">
        <f t="shared" si="1"/>
        <v>10429.960000000461</v>
      </c>
      <c r="G123" s="17" t="s">
        <v>60</v>
      </c>
      <c r="H123" s="18" t="s">
        <v>150</v>
      </c>
      <c r="I123" s="20">
        <v>59793</v>
      </c>
      <c r="J123" s="19">
        <v>44314</v>
      </c>
    </row>
    <row r="124" spans="1:10" x14ac:dyDescent="0.25">
      <c r="A124" s="13">
        <v>44328</v>
      </c>
      <c r="B124" s="14">
        <v>452386</v>
      </c>
      <c r="C124" s="14" t="s">
        <v>59</v>
      </c>
      <c r="D124" s="15">
        <v>429.9</v>
      </c>
      <c r="E124" s="15"/>
      <c r="F124" s="16">
        <f t="shared" si="1"/>
        <v>10000.060000000462</v>
      </c>
      <c r="G124" s="17" t="s">
        <v>151</v>
      </c>
      <c r="H124" s="18" t="s">
        <v>152</v>
      </c>
      <c r="I124" s="20">
        <v>1004</v>
      </c>
      <c r="J124" s="19">
        <v>44319</v>
      </c>
    </row>
    <row r="125" spans="1:10" x14ac:dyDescent="0.25">
      <c r="A125" s="13">
        <v>44329</v>
      </c>
      <c r="B125" s="14">
        <v>255169</v>
      </c>
      <c r="C125" s="14" t="s">
        <v>26</v>
      </c>
      <c r="D125" s="15"/>
      <c r="E125" s="15">
        <v>35000</v>
      </c>
      <c r="F125" s="16">
        <f t="shared" si="1"/>
        <v>45000.060000000463</v>
      </c>
      <c r="G125" s="17" t="s">
        <v>27</v>
      </c>
      <c r="H125" s="18" t="s">
        <v>22</v>
      </c>
      <c r="I125" s="20"/>
      <c r="J125" s="19"/>
    </row>
    <row r="126" spans="1:10" x14ac:dyDescent="0.25">
      <c r="A126" s="13">
        <v>44329</v>
      </c>
      <c r="B126" s="14">
        <v>117318</v>
      </c>
      <c r="C126" s="14" t="s">
        <v>54</v>
      </c>
      <c r="D126" s="15">
        <v>635</v>
      </c>
      <c r="E126" s="15"/>
      <c r="F126" s="16">
        <f t="shared" si="1"/>
        <v>44365.060000000463</v>
      </c>
      <c r="G126" s="17" t="s">
        <v>60</v>
      </c>
      <c r="H126" s="18" t="s">
        <v>153</v>
      </c>
      <c r="I126" s="20">
        <v>31434</v>
      </c>
      <c r="J126" s="19">
        <v>44299</v>
      </c>
    </row>
    <row r="127" spans="1:10" x14ac:dyDescent="0.25">
      <c r="A127" s="13">
        <v>44329</v>
      </c>
      <c r="B127" s="14">
        <v>152107</v>
      </c>
      <c r="C127" s="14" t="s">
        <v>54</v>
      </c>
      <c r="D127" s="15">
        <v>600</v>
      </c>
      <c r="E127" s="15"/>
      <c r="F127" s="16">
        <f t="shared" si="1"/>
        <v>43765.060000000463</v>
      </c>
      <c r="G127" s="17" t="s">
        <v>55</v>
      </c>
      <c r="H127" s="18" t="s">
        <v>154</v>
      </c>
      <c r="I127" s="20">
        <v>153</v>
      </c>
      <c r="J127" s="19">
        <v>44329</v>
      </c>
    </row>
    <row r="128" spans="1:10" x14ac:dyDescent="0.25">
      <c r="A128" s="13">
        <v>44329</v>
      </c>
      <c r="B128" s="14">
        <v>152340</v>
      </c>
      <c r="C128" s="14" t="s">
        <v>54</v>
      </c>
      <c r="D128" s="15">
        <v>5350</v>
      </c>
      <c r="E128" s="15"/>
      <c r="F128" s="16">
        <f t="shared" si="1"/>
        <v>38415.060000000463</v>
      </c>
      <c r="G128" s="17" t="s">
        <v>55</v>
      </c>
      <c r="H128" s="18" t="s">
        <v>155</v>
      </c>
      <c r="I128" s="20">
        <v>5</v>
      </c>
      <c r="J128" s="19">
        <v>44322</v>
      </c>
    </row>
    <row r="129" spans="1:10" x14ac:dyDescent="0.25">
      <c r="A129" s="13">
        <v>44329</v>
      </c>
      <c r="B129" s="14">
        <v>152827</v>
      </c>
      <c r="C129" s="14" t="s">
        <v>54</v>
      </c>
      <c r="D129" s="15">
        <v>3000</v>
      </c>
      <c r="E129" s="15"/>
      <c r="F129" s="16">
        <f t="shared" si="1"/>
        <v>35415.060000000463</v>
      </c>
      <c r="G129" s="17" t="s">
        <v>55</v>
      </c>
      <c r="H129" s="18" t="s">
        <v>112</v>
      </c>
      <c r="I129" s="20">
        <v>26</v>
      </c>
      <c r="J129" s="19">
        <v>44327</v>
      </c>
    </row>
    <row r="130" spans="1:10" x14ac:dyDescent="0.25">
      <c r="A130" s="13">
        <v>44329</v>
      </c>
      <c r="B130" s="14">
        <v>228133</v>
      </c>
      <c r="C130" s="14" t="s">
        <v>156</v>
      </c>
      <c r="D130" s="15">
        <v>211.52</v>
      </c>
      <c r="E130" s="15"/>
      <c r="F130" s="16">
        <f t="shared" si="1"/>
        <v>35203.540000000467</v>
      </c>
      <c r="G130" s="17" t="s">
        <v>157</v>
      </c>
      <c r="H130" s="18" t="s">
        <v>25</v>
      </c>
      <c r="I130" s="20">
        <v>659132021</v>
      </c>
      <c r="J130" s="19">
        <v>44322</v>
      </c>
    </row>
    <row r="131" spans="1:10" x14ac:dyDescent="0.25">
      <c r="A131" s="13">
        <v>44329</v>
      </c>
      <c r="B131" s="14">
        <v>300037</v>
      </c>
      <c r="C131" s="14" t="s">
        <v>158</v>
      </c>
      <c r="D131" s="15">
        <v>4700</v>
      </c>
      <c r="E131" s="15"/>
      <c r="F131" s="16">
        <f t="shared" si="1"/>
        <v>30503.540000000467</v>
      </c>
      <c r="G131" s="17" t="s">
        <v>55</v>
      </c>
      <c r="H131" s="18" t="s">
        <v>159</v>
      </c>
      <c r="I131" s="20">
        <v>16</v>
      </c>
      <c r="J131" s="19">
        <v>44323</v>
      </c>
    </row>
    <row r="132" spans="1:10" x14ac:dyDescent="0.25">
      <c r="A132" s="13">
        <v>44329</v>
      </c>
      <c r="B132" s="14">
        <v>409916</v>
      </c>
      <c r="C132" s="14" t="s">
        <v>59</v>
      </c>
      <c r="D132" s="15">
        <v>1400</v>
      </c>
      <c r="E132" s="15"/>
      <c r="F132" s="16">
        <f t="shared" si="1"/>
        <v>29103.540000000467</v>
      </c>
      <c r="G132" s="17" t="s">
        <v>60</v>
      </c>
      <c r="H132" s="18" t="s">
        <v>160</v>
      </c>
      <c r="I132" s="20">
        <v>58040</v>
      </c>
      <c r="J132" s="19">
        <v>44284</v>
      </c>
    </row>
    <row r="133" spans="1:10" x14ac:dyDescent="0.25">
      <c r="A133" s="13">
        <v>44329</v>
      </c>
      <c r="B133" s="14">
        <v>410317</v>
      </c>
      <c r="C133" s="14" t="s">
        <v>59</v>
      </c>
      <c r="D133" s="15">
        <v>813.08</v>
      </c>
      <c r="E133" s="15"/>
      <c r="F133" s="16">
        <f t="shared" si="1"/>
        <v>28290.460000000465</v>
      </c>
      <c r="G133" s="17" t="s">
        <v>60</v>
      </c>
      <c r="H133" s="18" t="s">
        <v>99</v>
      </c>
      <c r="I133" s="20">
        <v>10370</v>
      </c>
      <c r="J133" s="19">
        <v>44299</v>
      </c>
    </row>
    <row r="134" spans="1:10" x14ac:dyDescent="0.25">
      <c r="A134" s="13">
        <v>44329</v>
      </c>
      <c r="B134" s="14">
        <v>410754</v>
      </c>
      <c r="C134" s="14" t="s">
        <v>59</v>
      </c>
      <c r="D134" s="15">
        <v>612.08000000000004</v>
      </c>
      <c r="E134" s="15"/>
      <c r="F134" s="16">
        <f t="shared" si="1"/>
        <v>27678.380000000463</v>
      </c>
      <c r="G134" s="17" t="s">
        <v>60</v>
      </c>
      <c r="H134" s="18" t="s">
        <v>99</v>
      </c>
      <c r="I134" s="20">
        <v>10374</v>
      </c>
      <c r="J134" s="19">
        <v>44299</v>
      </c>
    </row>
    <row r="135" spans="1:10" x14ac:dyDescent="0.25">
      <c r="A135" s="13">
        <v>44329</v>
      </c>
      <c r="B135" s="14">
        <v>411247</v>
      </c>
      <c r="C135" s="14" t="s">
        <v>59</v>
      </c>
      <c r="D135" s="15">
        <v>3709.46</v>
      </c>
      <c r="E135" s="15"/>
      <c r="F135" s="16">
        <f t="shared" si="1"/>
        <v>23968.920000000464</v>
      </c>
      <c r="G135" s="17" t="s">
        <v>69</v>
      </c>
      <c r="H135" s="18" t="s">
        <v>70</v>
      </c>
      <c r="I135" s="20">
        <v>354</v>
      </c>
      <c r="J135" s="19">
        <v>44301</v>
      </c>
    </row>
    <row r="136" spans="1:10" x14ac:dyDescent="0.25">
      <c r="A136" s="13">
        <v>44329</v>
      </c>
      <c r="B136" s="14">
        <v>411716</v>
      </c>
      <c r="C136" s="14" t="s">
        <v>59</v>
      </c>
      <c r="D136" s="15">
        <v>679.97</v>
      </c>
      <c r="E136" s="15"/>
      <c r="F136" s="16">
        <f t="shared" si="1"/>
        <v>23288.950000000463</v>
      </c>
      <c r="G136" s="17" t="s">
        <v>60</v>
      </c>
      <c r="H136" s="18" t="s">
        <v>71</v>
      </c>
      <c r="I136" s="20">
        <v>196785</v>
      </c>
      <c r="J136" s="19">
        <v>44301</v>
      </c>
    </row>
    <row r="137" spans="1:10" x14ac:dyDescent="0.25">
      <c r="A137" s="13">
        <v>44329</v>
      </c>
      <c r="B137" s="14">
        <v>412266</v>
      </c>
      <c r="C137" s="14" t="s">
        <v>59</v>
      </c>
      <c r="D137" s="15">
        <v>799.99</v>
      </c>
      <c r="E137" s="15"/>
      <c r="F137" s="16">
        <f t="shared" si="1"/>
        <v>22488.960000000461</v>
      </c>
      <c r="G137" s="17" t="s">
        <v>60</v>
      </c>
      <c r="H137" s="18" t="s">
        <v>71</v>
      </c>
      <c r="I137" s="20">
        <v>510484</v>
      </c>
      <c r="J137" s="19">
        <v>44301</v>
      </c>
    </row>
    <row r="138" spans="1:10" x14ac:dyDescent="0.25">
      <c r="A138" s="13">
        <v>44329</v>
      </c>
      <c r="B138" s="14">
        <v>412741</v>
      </c>
      <c r="C138" s="14" t="s">
        <v>59</v>
      </c>
      <c r="D138" s="15">
        <v>148.1</v>
      </c>
      <c r="E138" s="15"/>
      <c r="F138" s="16">
        <f t="shared" ref="F138:F201" si="2">F137-D138+E138</f>
        <v>22340.860000000463</v>
      </c>
      <c r="G138" s="17" t="s">
        <v>161</v>
      </c>
      <c r="H138" s="18" t="s">
        <v>162</v>
      </c>
      <c r="I138" s="20">
        <v>6458</v>
      </c>
      <c r="J138" s="19">
        <v>44301</v>
      </c>
    </row>
    <row r="139" spans="1:10" x14ac:dyDescent="0.25">
      <c r="A139" s="13">
        <v>44329</v>
      </c>
      <c r="B139" s="14">
        <v>416653</v>
      </c>
      <c r="C139" s="14" t="s">
        <v>59</v>
      </c>
      <c r="D139" s="15">
        <v>18220.5</v>
      </c>
      <c r="E139" s="15"/>
      <c r="F139" s="16">
        <f t="shared" si="2"/>
        <v>4120.3600000004626</v>
      </c>
      <c r="G139" s="17" t="s">
        <v>60</v>
      </c>
      <c r="H139" s="18" t="s">
        <v>150</v>
      </c>
      <c r="I139" s="20">
        <v>59940</v>
      </c>
      <c r="J139" s="19">
        <v>44315</v>
      </c>
    </row>
    <row r="140" spans="1:10" x14ac:dyDescent="0.25">
      <c r="A140" s="13">
        <v>44330</v>
      </c>
      <c r="B140" s="14">
        <v>238425</v>
      </c>
      <c r="C140" s="14" t="s">
        <v>26</v>
      </c>
      <c r="D140" s="15"/>
      <c r="E140" s="15">
        <v>50000</v>
      </c>
      <c r="F140" s="16">
        <f t="shared" si="2"/>
        <v>54120.360000000466</v>
      </c>
      <c r="G140" s="17" t="s">
        <v>27</v>
      </c>
      <c r="H140" s="18" t="s">
        <v>22</v>
      </c>
      <c r="I140" s="20"/>
      <c r="J140" s="19"/>
    </row>
    <row r="141" spans="1:10" x14ac:dyDescent="0.25">
      <c r="A141" s="13">
        <v>44330</v>
      </c>
      <c r="B141" s="14">
        <v>151448</v>
      </c>
      <c r="C141" s="14" t="s">
        <v>54</v>
      </c>
      <c r="D141" s="15">
        <v>10698.9</v>
      </c>
      <c r="E141" s="15"/>
      <c r="F141" s="16">
        <f t="shared" si="2"/>
        <v>43421.460000000465</v>
      </c>
      <c r="G141" s="17" t="s">
        <v>55</v>
      </c>
      <c r="H141" s="18" t="s">
        <v>163</v>
      </c>
      <c r="I141" s="20">
        <v>63</v>
      </c>
      <c r="J141" s="19">
        <v>44329</v>
      </c>
    </row>
    <row r="142" spans="1:10" x14ac:dyDescent="0.25">
      <c r="A142" s="13">
        <v>44330</v>
      </c>
      <c r="B142" s="14">
        <v>151596</v>
      </c>
      <c r="C142" s="14" t="s">
        <v>54</v>
      </c>
      <c r="D142" s="15">
        <v>4500</v>
      </c>
      <c r="E142" s="15"/>
      <c r="F142" s="16">
        <f t="shared" si="2"/>
        <v>38921.460000000465</v>
      </c>
      <c r="G142" s="17" t="s">
        <v>55</v>
      </c>
      <c r="H142" s="18" t="s">
        <v>164</v>
      </c>
      <c r="I142" s="20">
        <v>118</v>
      </c>
      <c r="J142" s="19">
        <v>44329</v>
      </c>
    </row>
    <row r="143" spans="1:10" x14ac:dyDescent="0.25">
      <c r="A143" s="13">
        <v>44330</v>
      </c>
      <c r="B143" s="14">
        <v>151718</v>
      </c>
      <c r="C143" s="14" t="s">
        <v>54</v>
      </c>
      <c r="D143" s="15">
        <v>1126.2</v>
      </c>
      <c r="E143" s="15"/>
      <c r="F143" s="16">
        <f t="shared" si="2"/>
        <v>37795.260000000468</v>
      </c>
      <c r="G143" s="17" t="s">
        <v>55</v>
      </c>
      <c r="H143" s="18" t="s">
        <v>165</v>
      </c>
      <c r="I143" s="20">
        <v>271</v>
      </c>
      <c r="J143" s="19">
        <v>44329</v>
      </c>
    </row>
    <row r="144" spans="1:10" x14ac:dyDescent="0.25">
      <c r="A144" s="13">
        <v>44330</v>
      </c>
      <c r="B144" s="14">
        <v>151858</v>
      </c>
      <c r="C144" s="14" t="s">
        <v>54</v>
      </c>
      <c r="D144" s="15">
        <v>1126.2</v>
      </c>
      <c r="E144" s="15"/>
      <c r="F144" s="16">
        <f t="shared" si="2"/>
        <v>36669.060000000471</v>
      </c>
      <c r="G144" s="17" t="s">
        <v>55</v>
      </c>
      <c r="H144" s="18" t="s">
        <v>166</v>
      </c>
      <c r="I144" s="20">
        <v>143</v>
      </c>
      <c r="J144" s="19">
        <v>44329</v>
      </c>
    </row>
    <row r="145" spans="1:10" x14ac:dyDescent="0.25">
      <c r="A145" s="13">
        <v>44330</v>
      </c>
      <c r="B145" s="14">
        <v>152195</v>
      </c>
      <c r="C145" s="14" t="s">
        <v>54</v>
      </c>
      <c r="D145" s="15">
        <v>10651.97</v>
      </c>
      <c r="E145" s="15"/>
      <c r="F145" s="16">
        <f t="shared" si="2"/>
        <v>26017.090000000469</v>
      </c>
      <c r="G145" s="17" t="s">
        <v>55</v>
      </c>
      <c r="H145" s="18" t="s">
        <v>167</v>
      </c>
      <c r="I145" s="20">
        <v>1381</v>
      </c>
      <c r="J145" s="19">
        <v>44329</v>
      </c>
    </row>
    <row r="146" spans="1:10" x14ac:dyDescent="0.25">
      <c r="A146" s="13">
        <v>44330</v>
      </c>
      <c r="B146" s="14">
        <v>492525</v>
      </c>
      <c r="C146" s="14" t="s">
        <v>59</v>
      </c>
      <c r="D146" s="15">
        <v>616</v>
      </c>
      <c r="E146" s="15"/>
      <c r="F146" s="16">
        <f t="shared" si="2"/>
        <v>25401.090000000469</v>
      </c>
      <c r="G146" s="17" t="s">
        <v>60</v>
      </c>
      <c r="H146" s="18" t="s">
        <v>66</v>
      </c>
      <c r="I146" s="20">
        <v>71393</v>
      </c>
      <c r="J146" s="19">
        <v>44300</v>
      </c>
    </row>
    <row r="147" spans="1:10" x14ac:dyDescent="0.25">
      <c r="A147" s="13">
        <v>44330</v>
      </c>
      <c r="B147" s="14">
        <v>492910</v>
      </c>
      <c r="C147" s="14" t="s">
        <v>59</v>
      </c>
      <c r="D147" s="15">
        <v>3359.2</v>
      </c>
      <c r="E147" s="15"/>
      <c r="F147" s="16">
        <f t="shared" si="2"/>
        <v>22041.890000000469</v>
      </c>
      <c r="G147" s="17" t="s">
        <v>60</v>
      </c>
      <c r="H147" s="18" t="s">
        <v>168</v>
      </c>
      <c r="I147" s="20">
        <v>872452</v>
      </c>
      <c r="J147" s="19">
        <v>44302</v>
      </c>
    </row>
    <row r="148" spans="1:10" x14ac:dyDescent="0.25">
      <c r="A148" s="13">
        <v>44330</v>
      </c>
      <c r="B148" s="14">
        <v>493423</v>
      </c>
      <c r="C148" s="14" t="s">
        <v>59</v>
      </c>
      <c r="D148" s="15">
        <v>981.73</v>
      </c>
      <c r="E148" s="15"/>
      <c r="F148" s="16">
        <f t="shared" si="2"/>
        <v>21060.160000000469</v>
      </c>
      <c r="G148" s="17" t="s">
        <v>69</v>
      </c>
      <c r="H148" s="18" t="s">
        <v>70</v>
      </c>
      <c r="I148" s="20">
        <v>365</v>
      </c>
      <c r="J148" s="19">
        <v>44302</v>
      </c>
    </row>
    <row r="149" spans="1:10" x14ac:dyDescent="0.25">
      <c r="A149" s="13">
        <v>44330</v>
      </c>
      <c r="B149" s="14">
        <v>493984</v>
      </c>
      <c r="C149" s="14" t="s">
        <v>59</v>
      </c>
      <c r="D149" s="15">
        <v>1764.64</v>
      </c>
      <c r="E149" s="15"/>
      <c r="F149" s="16">
        <f t="shared" si="2"/>
        <v>19295.52000000047</v>
      </c>
      <c r="G149" s="17" t="s">
        <v>69</v>
      </c>
      <c r="H149" s="18" t="s">
        <v>70</v>
      </c>
      <c r="I149" s="20">
        <v>3599</v>
      </c>
      <c r="J149" s="19">
        <v>44302</v>
      </c>
    </row>
    <row r="150" spans="1:10" x14ac:dyDescent="0.25">
      <c r="A150" s="13">
        <v>44330</v>
      </c>
      <c r="B150" s="14">
        <v>494510</v>
      </c>
      <c r="C150" s="14" t="s">
        <v>59</v>
      </c>
      <c r="D150" s="15">
        <v>84</v>
      </c>
      <c r="E150" s="15"/>
      <c r="F150" s="16">
        <f t="shared" si="2"/>
        <v>19211.52000000047</v>
      </c>
      <c r="G150" s="17" t="s">
        <v>161</v>
      </c>
      <c r="H150" s="18" t="s">
        <v>162</v>
      </c>
      <c r="I150" s="20">
        <v>6463</v>
      </c>
      <c r="J150" s="19">
        <v>44302</v>
      </c>
    </row>
    <row r="151" spans="1:10" x14ac:dyDescent="0.25">
      <c r="A151" s="13">
        <v>44330</v>
      </c>
      <c r="B151" s="14">
        <v>494992</v>
      </c>
      <c r="C151" s="14" t="s">
        <v>59</v>
      </c>
      <c r="D151" s="15">
        <v>4666.2</v>
      </c>
      <c r="E151" s="15"/>
      <c r="F151" s="16">
        <f t="shared" si="2"/>
        <v>14545.320000000469</v>
      </c>
      <c r="G151" s="17" t="s">
        <v>60</v>
      </c>
      <c r="H151" s="18" t="s">
        <v>77</v>
      </c>
      <c r="I151" s="20">
        <v>2941971</v>
      </c>
      <c r="J151" s="19">
        <v>44302</v>
      </c>
    </row>
    <row r="152" spans="1:10" x14ac:dyDescent="0.25">
      <c r="A152" s="13">
        <v>44330</v>
      </c>
      <c r="B152" s="14">
        <v>497380</v>
      </c>
      <c r="C152" s="14" t="s">
        <v>59</v>
      </c>
      <c r="D152" s="15">
        <v>778.08</v>
      </c>
      <c r="E152" s="15"/>
      <c r="F152" s="16">
        <f t="shared" si="2"/>
        <v>13767.240000000469</v>
      </c>
      <c r="G152" s="17" t="s">
        <v>60</v>
      </c>
      <c r="H152" s="18" t="s">
        <v>77</v>
      </c>
      <c r="I152" s="20">
        <v>2942299</v>
      </c>
      <c r="J152" s="19">
        <v>44302</v>
      </c>
    </row>
    <row r="153" spans="1:10" x14ac:dyDescent="0.25">
      <c r="A153" s="13">
        <v>44330</v>
      </c>
      <c r="B153" s="14">
        <v>497930</v>
      </c>
      <c r="C153" s="14" t="s">
        <v>59</v>
      </c>
      <c r="D153" s="15">
        <v>1154</v>
      </c>
      <c r="E153" s="15"/>
      <c r="F153" s="16">
        <f t="shared" si="2"/>
        <v>12613.240000000469</v>
      </c>
      <c r="G153" s="17" t="s">
        <v>60</v>
      </c>
      <c r="H153" s="18" t="s">
        <v>80</v>
      </c>
      <c r="I153" s="20">
        <v>280204</v>
      </c>
      <c r="J153" s="19">
        <v>44309</v>
      </c>
    </row>
    <row r="154" spans="1:10" x14ac:dyDescent="0.25">
      <c r="A154" s="13">
        <v>44330</v>
      </c>
      <c r="B154" s="14">
        <v>498554</v>
      </c>
      <c r="C154" s="14" t="s">
        <v>59</v>
      </c>
      <c r="D154" s="15">
        <v>600</v>
      </c>
      <c r="E154" s="15"/>
      <c r="F154" s="16">
        <f t="shared" si="2"/>
        <v>12013.240000000469</v>
      </c>
      <c r="G154" s="17" t="s">
        <v>169</v>
      </c>
      <c r="H154" s="18" t="s">
        <v>170</v>
      </c>
      <c r="I154" s="20">
        <v>6060</v>
      </c>
      <c r="J154" s="19">
        <v>44319</v>
      </c>
    </row>
    <row r="155" spans="1:10" x14ac:dyDescent="0.25">
      <c r="A155" s="13">
        <v>44333</v>
      </c>
      <c r="B155" s="14">
        <v>269393</v>
      </c>
      <c r="C155" s="14" t="s">
        <v>26</v>
      </c>
      <c r="D155" s="15"/>
      <c r="E155" s="15">
        <v>72000</v>
      </c>
      <c r="F155" s="16">
        <f t="shared" si="2"/>
        <v>84013.240000000471</v>
      </c>
      <c r="G155" s="17" t="s">
        <v>27</v>
      </c>
      <c r="H155" s="18" t="s">
        <v>22</v>
      </c>
      <c r="I155" s="20"/>
      <c r="J155" s="19"/>
    </row>
    <row r="156" spans="1:10" x14ac:dyDescent="0.25">
      <c r="A156" s="13">
        <v>44333</v>
      </c>
      <c r="B156" s="14">
        <v>160377</v>
      </c>
      <c r="C156" s="14" t="s">
        <v>54</v>
      </c>
      <c r="D156" s="15">
        <v>2400</v>
      </c>
      <c r="E156" s="15"/>
      <c r="F156" s="16">
        <f t="shared" si="2"/>
        <v>81613.240000000471</v>
      </c>
      <c r="G156" s="17" t="s">
        <v>55</v>
      </c>
      <c r="H156" s="18" t="s">
        <v>171</v>
      </c>
      <c r="I156" s="20">
        <v>27</v>
      </c>
      <c r="J156" s="19">
        <v>44322</v>
      </c>
    </row>
    <row r="157" spans="1:10" x14ac:dyDescent="0.25">
      <c r="A157" s="13">
        <v>44333</v>
      </c>
      <c r="B157" s="14">
        <v>160555</v>
      </c>
      <c r="C157" s="14" t="s">
        <v>54</v>
      </c>
      <c r="D157" s="15">
        <v>3600</v>
      </c>
      <c r="E157" s="15"/>
      <c r="F157" s="16">
        <f t="shared" si="2"/>
        <v>78013.240000000471</v>
      </c>
      <c r="G157" s="17" t="s">
        <v>55</v>
      </c>
      <c r="H157" s="18" t="s">
        <v>172</v>
      </c>
      <c r="I157" s="20">
        <v>9</v>
      </c>
      <c r="J157" s="19">
        <v>44322</v>
      </c>
    </row>
    <row r="158" spans="1:10" x14ac:dyDescent="0.25">
      <c r="A158" s="13">
        <v>44333</v>
      </c>
      <c r="B158" s="14">
        <v>160806</v>
      </c>
      <c r="C158" s="14" t="s">
        <v>54</v>
      </c>
      <c r="D158" s="15">
        <v>7300</v>
      </c>
      <c r="E158" s="15"/>
      <c r="F158" s="16">
        <f t="shared" si="2"/>
        <v>70713.240000000471</v>
      </c>
      <c r="G158" s="17" t="s">
        <v>55</v>
      </c>
      <c r="H158" s="18" t="s">
        <v>173</v>
      </c>
      <c r="I158" s="20">
        <v>99</v>
      </c>
      <c r="J158" s="19">
        <v>44326</v>
      </c>
    </row>
    <row r="159" spans="1:10" x14ac:dyDescent="0.25">
      <c r="A159" s="13">
        <v>44333</v>
      </c>
      <c r="B159" s="14">
        <v>747141</v>
      </c>
      <c r="C159" s="14" t="s">
        <v>59</v>
      </c>
      <c r="D159" s="15">
        <v>478.34</v>
      </c>
      <c r="E159" s="15"/>
      <c r="F159" s="16">
        <f t="shared" si="2"/>
        <v>70234.900000000474</v>
      </c>
      <c r="G159" s="17" t="s">
        <v>92</v>
      </c>
      <c r="H159" s="18" t="s">
        <v>174</v>
      </c>
      <c r="I159" s="20">
        <v>10726</v>
      </c>
      <c r="J159" s="19">
        <v>44242</v>
      </c>
    </row>
    <row r="160" spans="1:10" x14ac:dyDescent="0.25">
      <c r="A160" s="13">
        <v>44333</v>
      </c>
      <c r="B160" s="14">
        <v>748157</v>
      </c>
      <c r="C160" s="14" t="s">
        <v>59</v>
      </c>
      <c r="D160" s="15">
        <v>550</v>
      </c>
      <c r="E160" s="15"/>
      <c r="F160" s="16">
        <f t="shared" si="2"/>
        <v>69684.900000000474</v>
      </c>
      <c r="G160" s="17" t="s">
        <v>60</v>
      </c>
      <c r="H160" s="18" t="s">
        <v>62</v>
      </c>
      <c r="I160" s="20">
        <v>163799</v>
      </c>
      <c r="J160" s="19">
        <v>44301</v>
      </c>
    </row>
    <row r="161" spans="1:10" x14ac:dyDescent="0.25">
      <c r="A161" s="13">
        <v>44333</v>
      </c>
      <c r="B161" s="14">
        <v>749135</v>
      </c>
      <c r="C161" s="14" t="s">
        <v>59</v>
      </c>
      <c r="D161" s="15">
        <v>6900</v>
      </c>
      <c r="E161" s="15"/>
      <c r="F161" s="16">
        <f t="shared" si="2"/>
        <v>62784.900000000474</v>
      </c>
      <c r="G161" s="17" t="s">
        <v>60</v>
      </c>
      <c r="H161" s="18" t="s">
        <v>175</v>
      </c>
      <c r="I161" s="20">
        <v>2879</v>
      </c>
      <c r="J161" s="19">
        <v>44301</v>
      </c>
    </row>
    <row r="162" spans="1:10" x14ac:dyDescent="0.25">
      <c r="A162" s="13">
        <v>44333</v>
      </c>
      <c r="B162" s="14">
        <v>750487</v>
      </c>
      <c r="C162" s="14" t="s">
        <v>59</v>
      </c>
      <c r="D162" s="15">
        <v>1240</v>
      </c>
      <c r="E162" s="15"/>
      <c r="F162" s="16">
        <f t="shared" si="2"/>
        <v>61544.900000000474</v>
      </c>
      <c r="G162" s="17" t="s">
        <v>176</v>
      </c>
      <c r="H162" s="18" t="s">
        <v>177</v>
      </c>
      <c r="I162" s="20">
        <v>2307</v>
      </c>
      <c r="J162" s="19">
        <v>44303</v>
      </c>
    </row>
    <row r="163" spans="1:10" x14ac:dyDescent="0.25">
      <c r="A163" s="13">
        <v>44333</v>
      </c>
      <c r="B163" s="14">
        <v>751405</v>
      </c>
      <c r="C163" s="14" t="s">
        <v>59</v>
      </c>
      <c r="D163" s="15">
        <v>4412.4399999999996</v>
      </c>
      <c r="E163" s="15"/>
      <c r="F163" s="16">
        <f t="shared" si="2"/>
        <v>57132.460000000472</v>
      </c>
      <c r="G163" s="17" t="s">
        <v>176</v>
      </c>
      <c r="H163" s="18" t="s">
        <v>178</v>
      </c>
      <c r="I163" s="20">
        <v>40505</v>
      </c>
      <c r="J163" s="19">
        <v>44303</v>
      </c>
    </row>
    <row r="164" spans="1:10" x14ac:dyDescent="0.25">
      <c r="A164" s="13">
        <v>44333</v>
      </c>
      <c r="B164" s="14">
        <v>752600</v>
      </c>
      <c r="C164" s="14" t="s">
        <v>59</v>
      </c>
      <c r="D164" s="15">
        <v>169.74</v>
      </c>
      <c r="E164" s="15"/>
      <c r="F164" s="16">
        <f t="shared" si="2"/>
        <v>56962.720000000474</v>
      </c>
      <c r="G164" s="17" t="s">
        <v>179</v>
      </c>
      <c r="H164" s="18" t="s">
        <v>180</v>
      </c>
      <c r="I164" s="20">
        <v>889997</v>
      </c>
      <c r="J164" s="19">
        <v>44317</v>
      </c>
    </row>
    <row r="165" spans="1:10" x14ac:dyDescent="0.25">
      <c r="A165" s="13">
        <v>44333</v>
      </c>
      <c r="B165" s="14"/>
      <c r="C165" s="14"/>
      <c r="D165" s="15"/>
      <c r="E165" s="15"/>
      <c r="F165" s="16">
        <f t="shared" si="2"/>
        <v>56962.720000000474</v>
      </c>
      <c r="G165" s="17" t="s">
        <v>179</v>
      </c>
      <c r="H165" s="18" t="s">
        <v>180</v>
      </c>
      <c r="I165" s="20">
        <v>875576</v>
      </c>
      <c r="J165" s="19">
        <v>44317</v>
      </c>
    </row>
    <row r="166" spans="1:10" x14ac:dyDescent="0.25">
      <c r="A166" s="13">
        <v>44333</v>
      </c>
      <c r="B166" s="14">
        <v>753408</v>
      </c>
      <c r="C166" s="14" t="s">
        <v>59</v>
      </c>
      <c r="D166" s="15">
        <v>299</v>
      </c>
      <c r="E166" s="15"/>
      <c r="F166" s="16">
        <f t="shared" si="2"/>
        <v>56663.720000000474</v>
      </c>
      <c r="G166" s="17" t="s">
        <v>179</v>
      </c>
      <c r="H166" s="18" t="s">
        <v>180</v>
      </c>
      <c r="I166" s="20">
        <v>889998</v>
      </c>
      <c r="J166" s="19">
        <v>44317</v>
      </c>
    </row>
    <row r="167" spans="1:10" x14ac:dyDescent="0.25">
      <c r="A167" s="13">
        <v>44333</v>
      </c>
      <c r="B167" s="14">
        <v>754128</v>
      </c>
      <c r="C167" s="14" t="s">
        <v>59</v>
      </c>
      <c r="D167" s="15">
        <v>1085</v>
      </c>
      <c r="E167" s="15"/>
      <c r="F167" s="16">
        <f t="shared" si="2"/>
        <v>55578.720000000474</v>
      </c>
      <c r="G167" s="17" t="s">
        <v>103</v>
      </c>
      <c r="H167" s="18" t="s">
        <v>181</v>
      </c>
      <c r="I167" s="20">
        <v>23738</v>
      </c>
      <c r="J167" s="19">
        <v>44316</v>
      </c>
    </row>
    <row r="168" spans="1:10" x14ac:dyDescent="0.25">
      <c r="A168" s="13">
        <v>44333</v>
      </c>
      <c r="B168" s="14">
        <v>756621</v>
      </c>
      <c r="C168" s="14" t="s">
        <v>59</v>
      </c>
      <c r="D168" s="15">
        <v>24970.92</v>
      </c>
      <c r="E168" s="15"/>
      <c r="F168" s="16">
        <f t="shared" si="2"/>
        <v>30607.800000000476</v>
      </c>
      <c r="G168" s="17" t="s">
        <v>64</v>
      </c>
      <c r="H168" s="18" t="s">
        <v>182</v>
      </c>
      <c r="I168" s="20">
        <v>33307</v>
      </c>
      <c r="J168" s="19">
        <v>44302</v>
      </c>
    </row>
    <row r="169" spans="1:10" x14ac:dyDescent="0.25">
      <c r="A169" s="13">
        <v>44333</v>
      </c>
      <c r="B169" s="14">
        <v>757419</v>
      </c>
      <c r="C169" s="14" t="s">
        <v>59</v>
      </c>
      <c r="D169" s="15">
        <v>900</v>
      </c>
      <c r="E169" s="15"/>
      <c r="F169" s="16">
        <f t="shared" si="2"/>
        <v>29707.800000000476</v>
      </c>
      <c r="G169" s="17" t="s">
        <v>64</v>
      </c>
      <c r="H169" s="18" t="s">
        <v>72</v>
      </c>
      <c r="I169" s="20">
        <v>13260</v>
      </c>
      <c r="J169" s="19">
        <v>44302</v>
      </c>
    </row>
    <row r="170" spans="1:10" x14ac:dyDescent="0.25">
      <c r="A170" s="13">
        <v>44333</v>
      </c>
      <c r="B170" s="14">
        <v>758447</v>
      </c>
      <c r="C170" s="14" t="s">
        <v>59</v>
      </c>
      <c r="D170" s="15">
        <v>3324.68</v>
      </c>
      <c r="E170" s="15"/>
      <c r="F170" s="16">
        <f t="shared" si="2"/>
        <v>26383.120000000476</v>
      </c>
      <c r="G170" s="17" t="s">
        <v>60</v>
      </c>
      <c r="H170" s="18" t="s">
        <v>68</v>
      </c>
      <c r="I170" s="20">
        <v>155239</v>
      </c>
      <c r="J170" s="19">
        <v>44299</v>
      </c>
    </row>
    <row r="171" spans="1:10" x14ac:dyDescent="0.25">
      <c r="A171" s="13">
        <v>44333</v>
      </c>
      <c r="B171" s="14">
        <v>759385</v>
      </c>
      <c r="C171" s="14" t="s">
        <v>59</v>
      </c>
      <c r="D171" s="15">
        <v>1000.5</v>
      </c>
      <c r="E171" s="15"/>
      <c r="F171" s="16">
        <f t="shared" si="2"/>
        <v>25382.620000000476</v>
      </c>
      <c r="G171" s="17" t="s">
        <v>60</v>
      </c>
      <c r="H171" s="18" t="s">
        <v>183</v>
      </c>
      <c r="I171" s="20">
        <v>834</v>
      </c>
      <c r="J171" s="19">
        <v>44301</v>
      </c>
    </row>
    <row r="172" spans="1:10" x14ac:dyDescent="0.25">
      <c r="A172" s="13">
        <v>44333</v>
      </c>
      <c r="B172" s="14">
        <v>760180</v>
      </c>
      <c r="C172" s="14" t="s">
        <v>59</v>
      </c>
      <c r="D172" s="15">
        <v>1789.49</v>
      </c>
      <c r="E172" s="15"/>
      <c r="F172" s="16">
        <f t="shared" si="2"/>
        <v>23593.130000000474</v>
      </c>
      <c r="G172" s="17" t="s">
        <v>69</v>
      </c>
      <c r="H172" s="18" t="s">
        <v>70</v>
      </c>
      <c r="I172" s="20">
        <v>372</v>
      </c>
      <c r="J172" s="19">
        <v>44305</v>
      </c>
    </row>
    <row r="173" spans="1:10" x14ac:dyDescent="0.25">
      <c r="A173" s="13">
        <v>44333</v>
      </c>
      <c r="B173" s="14">
        <v>761155</v>
      </c>
      <c r="C173" s="14" t="s">
        <v>59</v>
      </c>
      <c r="D173" s="15">
        <v>483</v>
      </c>
      <c r="E173" s="15"/>
      <c r="F173" s="16">
        <f t="shared" si="2"/>
        <v>23110.130000000474</v>
      </c>
      <c r="G173" s="17" t="s">
        <v>161</v>
      </c>
      <c r="H173" s="18" t="s">
        <v>162</v>
      </c>
      <c r="I173" s="20">
        <v>6454</v>
      </c>
      <c r="J173" s="19">
        <v>44301</v>
      </c>
    </row>
    <row r="174" spans="1:10" x14ac:dyDescent="0.25">
      <c r="A174" s="13">
        <v>44333</v>
      </c>
      <c r="B174" s="14">
        <v>762187</v>
      </c>
      <c r="C174" s="14" t="s">
        <v>59</v>
      </c>
      <c r="D174" s="15">
        <v>507</v>
      </c>
      <c r="E174" s="15"/>
      <c r="F174" s="16">
        <f t="shared" si="2"/>
        <v>22603.130000000474</v>
      </c>
      <c r="G174" s="17" t="s">
        <v>60</v>
      </c>
      <c r="H174" s="18" t="s">
        <v>184</v>
      </c>
      <c r="I174" s="20">
        <v>76777</v>
      </c>
      <c r="J174" s="19">
        <v>44305</v>
      </c>
    </row>
    <row r="175" spans="1:10" x14ac:dyDescent="0.25">
      <c r="A175" s="13">
        <v>44333</v>
      </c>
      <c r="B175" s="14">
        <v>762924</v>
      </c>
      <c r="C175" s="14" t="s">
        <v>59</v>
      </c>
      <c r="D175" s="15">
        <v>43.49</v>
      </c>
      <c r="E175" s="15"/>
      <c r="F175" s="16">
        <f t="shared" si="2"/>
        <v>22559.640000000472</v>
      </c>
      <c r="G175" s="17" t="s">
        <v>69</v>
      </c>
      <c r="H175" s="18" t="s">
        <v>70</v>
      </c>
      <c r="I175" s="20">
        <v>3602</v>
      </c>
      <c r="J175" s="19">
        <v>44305</v>
      </c>
    </row>
    <row r="176" spans="1:10" x14ac:dyDescent="0.25">
      <c r="A176" s="13">
        <v>44333</v>
      </c>
      <c r="B176" s="14">
        <v>763905</v>
      </c>
      <c r="C176" s="14" t="s">
        <v>59</v>
      </c>
      <c r="D176" s="15">
        <v>7220.09</v>
      </c>
      <c r="E176" s="15"/>
      <c r="F176" s="16">
        <f t="shared" si="2"/>
        <v>15339.550000000472</v>
      </c>
      <c r="G176" s="17" t="s">
        <v>69</v>
      </c>
      <c r="H176" s="18" t="s">
        <v>70</v>
      </c>
      <c r="I176" s="20">
        <v>366</v>
      </c>
      <c r="J176" s="19">
        <v>44303</v>
      </c>
    </row>
    <row r="177" spans="1:10" x14ac:dyDescent="0.25">
      <c r="A177" s="13">
        <v>44333</v>
      </c>
      <c r="B177" s="14">
        <v>764958</v>
      </c>
      <c r="C177" s="14" t="s">
        <v>59</v>
      </c>
      <c r="D177" s="15">
        <v>1463.4</v>
      </c>
      <c r="E177" s="15"/>
      <c r="F177" s="16">
        <f t="shared" si="2"/>
        <v>13876.150000000473</v>
      </c>
      <c r="G177" s="17" t="s">
        <v>60</v>
      </c>
      <c r="H177" s="18" t="s">
        <v>185</v>
      </c>
      <c r="I177" s="20">
        <v>134450</v>
      </c>
      <c r="J177" s="19">
        <v>44305</v>
      </c>
    </row>
    <row r="178" spans="1:10" x14ac:dyDescent="0.25">
      <c r="A178" s="13">
        <v>44333</v>
      </c>
      <c r="B178" s="14">
        <v>765727</v>
      </c>
      <c r="C178" s="14" t="s">
        <v>59</v>
      </c>
      <c r="D178" s="15">
        <v>2783.65</v>
      </c>
      <c r="E178" s="15"/>
      <c r="F178" s="16">
        <f t="shared" si="2"/>
        <v>11092.500000000473</v>
      </c>
      <c r="G178" s="17" t="s">
        <v>69</v>
      </c>
      <c r="H178" s="18" t="s">
        <v>70</v>
      </c>
      <c r="I178" s="20">
        <v>373</v>
      </c>
      <c r="J178" s="19">
        <v>44305</v>
      </c>
    </row>
    <row r="179" spans="1:10" x14ac:dyDescent="0.25">
      <c r="A179" s="13">
        <v>44334</v>
      </c>
      <c r="B179" s="14">
        <v>338298</v>
      </c>
      <c r="C179" s="14" t="s">
        <v>26</v>
      </c>
      <c r="D179" s="15"/>
      <c r="E179" s="15">
        <v>6000</v>
      </c>
      <c r="F179" s="16">
        <f t="shared" si="2"/>
        <v>17092.500000000473</v>
      </c>
      <c r="G179" s="17" t="s">
        <v>27</v>
      </c>
      <c r="H179" s="18" t="s">
        <v>22</v>
      </c>
      <c r="I179" s="20"/>
      <c r="J179" s="19"/>
    </row>
    <row r="180" spans="1:10" x14ac:dyDescent="0.25">
      <c r="A180" s="13">
        <v>44334</v>
      </c>
      <c r="B180" s="14">
        <v>356438</v>
      </c>
      <c r="C180" s="14" t="s">
        <v>59</v>
      </c>
      <c r="D180" s="15">
        <v>694</v>
      </c>
      <c r="E180" s="15"/>
      <c r="F180" s="16">
        <f t="shared" si="2"/>
        <v>16398.500000000473</v>
      </c>
      <c r="G180" s="17" t="s">
        <v>186</v>
      </c>
      <c r="H180" s="18" t="s">
        <v>187</v>
      </c>
      <c r="I180" s="20">
        <v>66567</v>
      </c>
      <c r="J180" s="19">
        <v>44306</v>
      </c>
    </row>
    <row r="181" spans="1:10" x14ac:dyDescent="0.25">
      <c r="A181" s="13">
        <v>44334</v>
      </c>
      <c r="B181" s="14">
        <v>356942</v>
      </c>
      <c r="C181" s="14" t="s">
        <v>59</v>
      </c>
      <c r="D181" s="15">
        <v>1279.98</v>
      </c>
      <c r="E181" s="15"/>
      <c r="F181" s="16">
        <f t="shared" si="2"/>
        <v>15118.520000000473</v>
      </c>
      <c r="G181" s="17" t="s">
        <v>69</v>
      </c>
      <c r="H181" s="18" t="s">
        <v>70</v>
      </c>
      <c r="I181" s="20">
        <v>384</v>
      </c>
      <c r="J181" s="19">
        <v>44306</v>
      </c>
    </row>
    <row r="182" spans="1:10" x14ac:dyDescent="0.25">
      <c r="A182" s="13">
        <v>44334</v>
      </c>
      <c r="B182" s="14">
        <v>357801</v>
      </c>
      <c r="C182" s="14" t="s">
        <v>59</v>
      </c>
      <c r="D182" s="15">
        <v>2162.3000000000002</v>
      </c>
      <c r="E182" s="15"/>
      <c r="F182" s="16">
        <f t="shared" si="2"/>
        <v>12956.220000000474</v>
      </c>
      <c r="G182" s="17" t="s">
        <v>69</v>
      </c>
      <c r="H182" s="18" t="s">
        <v>70</v>
      </c>
      <c r="I182" s="20">
        <v>3619</v>
      </c>
      <c r="J182" s="19">
        <v>44306</v>
      </c>
    </row>
    <row r="183" spans="1:10" x14ac:dyDescent="0.25">
      <c r="A183" s="13">
        <v>44334</v>
      </c>
      <c r="B183" s="14">
        <v>358293</v>
      </c>
      <c r="C183" s="14" t="s">
        <v>59</v>
      </c>
      <c r="D183" s="15">
        <v>785.34</v>
      </c>
      <c r="E183" s="15"/>
      <c r="F183" s="16">
        <f t="shared" si="2"/>
        <v>12170.880000000474</v>
      </c>
      <c r="G183" s="17" t="s">
        <v>60</v>
      </c>
      <c r="H183" s="18" t="s">
        <v>71</v>
      </c>
      <c r="I183" s="20">
        <v>511408</v>
      </c>
      <c r="J183" s="19">
        <v>44306</v>
      </c>
    </row>
    <row r="184" spans="1:10" x14ac:dyDescent="0.25">
      <c r="A184" s="13">
        <v>44334</v>
      </c>
      <c r="B184" s="14">
        <v>358803</v>
      </c>
      <c r="C184" s="14" t="s">
        <v>59</v>
      </c>
      <c r="D184" s="15">
        <v>2929.4</v>
      </c>
      <c r="E184" s="15"/>
      <c r="F184" s="16">
        <f t="shared" si="2"/>
        <v>9241.4800000004743</v>
      </c>
      <c r="G184" s="17" t="s">
        <v>60</v>
      </c>
      <c r="H184" s="18" t="s">
        <v>150</v>
      </c>
      <c r="I184" s="20">
        <v>59665</v>
      </c>
      <c r="J184" s="19">
        <v>44313</v>
      </c>
    </row>
    <row r="185" spans="1:10" x14ac:dyDescent="0.25">
      <c r="A185" s="13">
        <v>44335</v>
      </c>
      <c r="B185" s="14">
        <v>333444</v>
      </c>
      <c r="C185" s="14" t="s">
        <v>26</v>
      </c>
      <c r="D185" s="15"/>
      <c r="E185" s="15">
        <v>70000</v>
      </c>
      <c r="F185" s="16">
        <f t="shared" si="2"/>
        <v>79241.480000000476</v>
      </c>
      <c r="G185" s="17" t="s">
        <v>27</v>
      </c>
      <c r="H185" s="18" t="s">
        <v>22</v>
      </c>
      <c r="I185" s="20"/>
      <c r="J185" s="19"/>
    </row>
    <row r="186" spans="1:10" x14ac:dyDescent="0.25">
      <c r="A186" s="13">
        <v>44335</v>
      </c>
      <c r="B186" s="14">
        <v>144424</v>
      </c>
      <c r="C186" s="14" t="s">
        <v>54</v>
      </c>
      <c r="D186" s="15">
        <v>570</v>
      </c>
      <c r="E186" s="15"/>
      <c r="F186" s="16">
        <f t="shared" si="2"/>
        <v>78671.480000000476</v>
      </c>
      <c r="G186" s="17" t="s">
        <v>60</v>
      </c>
      <c r="H186" s="18" t="s">
        <v>153</v>
      </c>
      <c r="I186" s="20">
        <v>31529</v>
      </c>
      <c r="J186" s="19">
        <v>44305</v>
      </c>
    </row>
    <row r="187" spans="1:10" x14ac:dyDescent="0.25">
      <c r="A187" s="13">
        <v>44335</v>
      </c>
      <c r="B187" s="14">
        <v>144762</v>
      </c>
      <c r="C187" s="14" t="s">
        <v>54</v>
      </c>
      <c r="D187" s="15">
        <v>4317.1000000000004</v>
      </c>
      <c r="E187" s="15"/>
      <c r="F187" s="16">
        <f t="shared" si="2"/>
        <v>74354.38000000047</v>
      </c>
      <c r="G187" s="17" t="s">
        <v>55</v>
      </c>
      <c r="H187" s="18" t="s">
        <v>188</v>
      </c>
      <c r="I187" s="20">
        <v>142</v>
      </c>
      <c r="J187" s="19">
        <v>44334</v>
      </c>
    </row>
    <row r="188" spans="1:10" x14ac:dyDescent="0.25">
      <c r="A188" s="13">
        <v>44335</v>
      </c>
      <c r="B188" s="14">
        <v>144954</v>
      </c>
      <c r="C188" s="14" t="s">
        <v>54</v>
      </c>
      <c r="D188" s="15">
        <v>1595.45</v>
      </c>
      <c r="E188" s="15"/>
      <c r="F188" s="16">
        <f t="shared" si="2"/>
        <v>72758.930000000473</v>
      </c>
      <c r="G188" s="17" t="s">
        <v>55</v>
      </c>
      <c r="H188" s="18" t="s">
        <v>189</v>
      </c>
      <c r="I188" s="20">
        <v>17</v>
      </c>
      <c r="J188" s="19">
        <v>44333</v>
      </c>
    </row>
    <row r="189" spans="1:10" x14ac:dyDescent="0.25">
      <c r="A189" s="13">
        <v>44335</v>
      </c>
      <c r="B189" s="14">
        <v>145073</v>
      </c>
      <c r="C189" s="14" t="s">
        <v>54</v>
      </c>
      <c r="D189" s="15">
        <v>225</v>
      </c>
      <c r="E189" s="15"/>
      <c r="F189" s="16">
        <f t="shared" si="2"/>
        <v>72533.930000000473</v>
      </c>
      <c r="G189" s="17" t="s">
        <v>190</v>
      </c>
      <c r="H189" s="18" t="s">
        <v>191</v>
      </c>
      <c r="I189" s="20">
        <v>73369153</v>
      </c>
      <c r="J189" s="19">
        <v>44335</v>
      </c>
    </row>
    <row r="190" spans="1:10" x14ac:dyDescent="0.25">
      <c r="A190" s="13">
        <v>44335</v>
      </c>
      <c r="B190" s="14">
        <v>156923</v>
      </c>
      <c r="C190" s="14" t="s">
        <v>54</v>
      </c>
      <c r="D190" s="15">
        <v>48753.78</v>
      </c>
      <c r="E190" s="15"/>
      <c r="F190" s="16">
        <f t="shared" si="2"/>
        <v>23780.150000000474</v>
      </c>
      <c r="G190" s="17" t="s">
        <v>192</v>
      </c>
      <c r="H190" s="18" t="s">
        <v>193</v>
      </c>
      <c r="I190" s="20">
        <v>616</v>
      </c>
      <c r="J190" s="19">
        <v>44320</v>
      </c>
    </row>
    <row r="191" spans="1:10" x14ac:dyDescent="0.25">
      <c r="A191" s="13">
        <v>44335</v>
      </c>
      <c r="B191" s="14">
        <v>171274</v>
      </c>
      <c r="C191" s="14" t="s">
        <v>54</v>
      </c>
      <c r="D191" s="15">
        <v>7300</v>
      </c>
      <c r="E191" s="15"/>
      <c r="F191" s="16">
        <f t="shared" si="2"/>
        <v>16480.150000000474</v>
      </c>
      <c r="G191" s="17" t="s">
        <v>55</v>
      </c>
      <c r="H191" s="18" t="s">
        <v>194</v>
      </c>
      <c r="I191" s="20">
        <v>1</v>
      </c>
      <c r="J191" s="19">
        <v>44326</v>
      </c>
    </row>
    <row r="192" spans="1:10" x14ac:dyDescent="0.25">
      <c r="A192" s="13">
        <v>44335</v>
      </c>
      <c r="B192" s="14">
        <v>364238</v>
      </c>
      <c r="C192" s="14" t="s">
        <v>59</v>
      </c>
      <c r="D192" s="15">
        <v>1002.44</v>
      </c>
      <c r="E192" s="15"/>
      <c r="F192" s="16">
        <f t="shared" si="2"/>
        <v>15477.710000000474</v>
      </c>
      <c r="G192" s="17" t="s">
        <v>176</v>
      </c>
      <c r="H192" s="18" t="s">
        <v>195</v>
      </c>
      <c r="I192" s="20">
        <v>65837</v>
      </c>
      <c r="J192" s="19">
        <v>44305</v>
      </c>
    </row>
    <row r="193" spans="1:10" x14ac:dyDescent="0.25">
      <c r="A193" s="13">
        <v>44335</v>
      </c>
      <c r="B193" s="14">
        <v>364702</v>
      </c>
      <c r="C193" s="14" t="s">
        <v>59</v>
      </c>
      <c r="D193" s="15">
        <v>894.74</v>
      </c>
      <c r="E193" s="15"/>
      <c r="F193" s="16">
        <f t="shared" si="2"/>
        <v>14582.970000000474</v>
      </c>
      <c r="G193" s="17" t="s">
        <v>69</v>
      </c>
      <c r="H193" s="18" t="s">
        <v>70</v>
      </c>
      <c r="I193" s="20">
        <v>3620</v>
      </c>
      <c r="J193" s="19">
        <v>44307</v>
      </c>
    </row>
    <row r="194" spans="1:10" x14ac:dyDescent="0.25">
      <c r="A194" s="13">
        <v>44335</v>
      </c>
      <c r="B194" s="14">
        <v>365063</v>
      </c>
      <c r="C194" s="14" t="s">
        <v>59</v>
      </c>
      <c r="D194" s="15">
        <v>1491.24</v>
      </c>
      <c r="E194" s="15"/>
      <c r="F194" s="16">
        <f t="shared" si="2"/>
        <v>13091.730000000474</v>
      </c>
      <c r="G194" s="17" t="s">
        <v>69</v>
      </c>
      <c r="H194" s="18" t="s">
        <v>70</v>
      </c>
      <c r="I194" s="20">
        <v>386</v>
      </c>
      <c r="J194" s="19">
        <v>44307</v>
      </c>
    </row>
    <row r="195" spans="1:10" x14ac:dyDescent="0.25">
      <c r="A195" s="13">
        <v>44335</v>
      </c>
      <c r="B195" s="14">
        <v>365707</v>
      </c>
      <c r="C195" s="14" t="s">
        <v>59</v>
      </c>
      <c r="D195" s="15">
        <v>250</v>
      </c>
      <c r="E195" s="15"/>
      <c r="F195" s="16">
        <f t="shared" si="2"/>
        <v>12841.730000000474</v>
      </c>
      <c r="G195" s="17" t="s">
        <v>196</v>
      </c>
      <c r="H195" s="18" t="s">
        <v>197</v>
      </c>
      <c r="I195" s="20">
        <v>65182</v>
      </c>
      <c r="J195" s="19">
        <v>44305</v>
      </c>
    </row>
    <row r="196" spans="1:10" x14ac:dyDescent="0.25">
      <c r="A196" s="13">
        <v>44335</v>
      </c>
      <c r="B196" s="14">
        <v>366184</v>
      </c>
      <c r="C196" s="14" t="s">
        <v>59</v>
      </c>
      <c r="D196" s="15">
        <v>2656.3</v>
      </c>
      <c r="E196" s="15"/>
      <c r="F196" s="16">
        <f t="shared" si="2"/>
        <v>10185.430000000473</v>
      </c>
      <c r="G196" s="17" t="s">
        <v>60</v>
      </c>
      <c r="H196" s="18" t="s">
        <v>150</v>
      </c>
      <c r="I196" s="20">
        <v>59793</v>
      </c>
      <c r="J196" s="19">
        <v>44314</v>
      </c>
    </row>
    <row r="197" spans="1:10" x14ac:dyDescent="0.25">
      <c r="A197" s="13">
        <v>44336</v>
      </c>
      <c r="B197" s="14">
        <v>240612</v>
      </c>
      <c r="C197" s="14" t="s">
        <v>26</v>
      </c>
      <c r="D197" s="15"/>
      <c r="E197" s="15">
        <v>140000</v>
      </c>
      <c r="F197" s="16">
        <f t="shared" si="2"/>
        <v>150185.43000000046</v>
      </c>
      <c r="G197" s="17" t="s">
        <v>27</v>
      </c>
      <c r="H197" s="18" t="s">
        <v>22</v>
      </c>
      <c r="I197" s="20"/>
      <c r="J197" s="19"/>
    </row>
    <row r="198" spans="1:10" x14ac:dyDescent="0.25">
      <c r="A198" s="13">
        <v>44336</v>
      </c>
      <c r="B198" s="14">
        <v>98136</v>
      </c>
      <c r="C198" s="14" t="s">
        <v>198</v>
      </c>
      <c r="D198" s="15">
        <v>6476.72</v>
      </c>
      <c r="E198" s="15"/>
      <c r="F198" s="16">
        <f t="shared" si="2"/>
        <v>143708.71000000046</v>
      </c>
      <c r="G198" s="17" t="s">
        <v>199</v>
      </c>
      <c r="H198" s="18" t="s">
        <v>200</v>
      </c>
      <c r="I198" s="21">
        <v>44317</v>
      </c>
      <c r="J198" s="19">
        <v>44336</v>
      </c>
    </row>
    <row r="199" spans="1:10" x14ac:dyDescent="0.25">
      <c r="A199" s="13">
        <v>44336</v>
      </c>
      <c r="B199" s="14">
        <v>98382</v>
      </c>
      <c r="C199" s="14" t="s">
        <v>198</v>
      </c>
      <c r="D199" s="15">
        <v>2016.44</v>
      </c>
      <c r="E199" s="15"/>
      <c r="F199" s="16">
        <f t="shared" si="2"/>
        <v>141692.27000000046</v>
      </c>
      <c r="G199" s="17" t="s">
        <v>201</v>
      </c>
      <c r="H199" s="18" t="s">
        <v>202</v>
      </c>
      <c r="I199" s="21">
        <v>44287</v>
      </c>
      <c r="J199" s="19">
        <v>44336</v>
      </c>
    </row>
    <row r="200" spans="1:10" x14ac:dyDescent="0.25">
      <c r="A200" s="13">
        <v>44336</v>
      </c>
      <c r="B200" s="14"/>
      <c r="C200" s="14"/>
      <c r="D200" s="15"/>
      <c r="E200" s="15"/>
      <c r="F200" s="16">
        <f t="shared" si="2"/>
        <v>141692.27000000046</v>
      </c>
      <c r="G200" s="17" t="s">
        <v>201</v>
      </c>
      <c r="H200" s="18" t="s">
        <v>203</v>
      </c>
      <c r="I200" s="20" t="s">
        <v>204</v>
      </c>
      <c r="J200" s="19">
        <v>44295</v>
      </c>
    </row>
    <row r="201" spans="1:10" x14ac:dyDescent="0.25">
      <c r="A201" s="13">
        <v>44336</v>
      </c>
      <c r="B201" s="14">
        <v>300038</v>
      </c>
      <c r="C201" s="14" t="s">
        <v>158</v>
      </c>
      <c r="D201" s="15">
        <v>900</v>
      </c>
      <c r="E201" s="15"/>
      <c r="F201" s="16">
        <f t="shared" si="2"/>
        <v>140792.27000000046</v>
      </c>
      <c r="G201" s="17" t="s">
        <v>55</v>
      </c>
      <c r="H201" s="18" t="s">
        <v>205</v>
      </c>
      <c r="I201" s="20">
        <v>387</v>
      </c>
      <c r="J201" s="19">
        <v>44322</v>
      </c>
    </row>
    <row r="202" spans="1:10" x14ac:dyDescent="0.25">
      <c r="A202" s="13">
        <v>44336</v>
      </c>
      <c r="B202" s="14">
        <v>454994</v>
      </c>
      <c r="C202" s="14" t="s">
        <v>59</v>
      </c>
      <c r="D202" s="15">
        <v>2145.7199999999998</v>
      </c>
      <c r="E202" s="15"/>
      <c r="F202" s="16">
        <f t="shared" ref="F202:F265" si="3">F201-D202+E202</f>
        <v>138646.55000000045</v>
      </c>
      <c r="G202" s="17" t="s">
        <v>60</v>
      </c>
      <c r="H202" s="18" t="s">
        <v>68</v>
      </c>
      <c r="I202" s="20">
        <v>155731</v>
      </c>
      <c r="J202" s="19">
        <v>44302</v>
      </c>
    </row>
    <row r="203" spans="1:10" x14ac:dyDescent="0.25">
      <c r="A203" s="13">
        <v>44336</v>
      </c>
      <c r="B203" s="14">
        <v>455384</v>
      </c>
      <c r="C203" s="14" t="s">
        <v>59</v>
      </c>
      <c r="D203" s="15">
        <v>611.82000000000005</v>
      </c>
      <c r="E203" s="15"/>
      <c r="F203" s="16">
        <f t="shared" si="3"/>
        <v>138034.73000000045</v>
      </c>
      <c r="G203" s="17" t="s">
        <v>161</v>
      </c>
      <c r="H203" s="18" t="s">
        <v>206</v>
      </c>
      <c r="I203" s="20">
        <v>2593671</v>
      </c>
      <c r="J203" s="19">
        <v>44306</v>
      </c>
    </row>
    <row r="204" spans="1:10" x14ac:dyDescent="0.25">
      <c r="A204" s="13">
        <v>44336</v>
      </c>
      <c r="B204" s="14">
        <v>455846</v>
      </c>
      <c r="C204" s="14" t="s">
        <v>59</v>
      </c>
      <c r="D204" s="15">
        <v>1140</v>
      </c>
      <c r="E204" s="15"/>
      <c r="F204" s="16">
        <f t="shared" si="3"/>
        <v>136894.73000000045</v>
      </c>
      <c r="G204" s="17" t="s">
        <v>64</v>
      </c>
      <c r="H204" s="18" t="s">
        <v>207</v>
      </c>
      <c r="I204" s="20">
        <v>10442</v>
      </c>
      <c r="J204" s="19">
        <v>44308</v>
      </c>
    </row>
    <row r="205" spans="1:10" x14ac:dyDescent="0.25">
      <c r="A205" s="13">
        <v>44336</v>
      </c>
      <c r="B205" s="14">
        <v>456424</v>
      </c>
      <c r="C205" s="14" t="s">
        <v>59</v>
      </c>
      <c r="D205" s="15">
        <v>164</v>
      </c>
      <c r="E205" s="15"/>
      <c r="F205" s="16">
        <f t="shared" si="3"/>
        <v>136730.73000000045</v>
      </c>
      <c r="G205" s="17" t="s">
        <v>64</v>
      </c>
      <c r="H205" s="18" t="s">
        <v>208</v>
      </c>
      <c r="I205" s="20">
        <v>2544</v>
      </c>
      <c r="J205" s="19">
        <v>44306</v>
      </c>
    </row>
    <row r="206" spans="1:10" x14ac:dyDescent="0.25">
      <c r="A206" s="13">
        <v>44336</v>
      </c>
      <c r="B206" s="14">
        <v>457617</v>
      </c>
      <c r="C206" s="14" t="s">
        <v>59</v>
      </c>
      <c r="D206" s="15">
        <v>3224.8</v>
      </c>
      <c r="E206" s="15"/>
      <c r="F206" s="16">
        <f t="shared" si="3"/>
        <v>133505.93000000046</v>
      </c>
      <c r="G206" s="17" t="s">
        <v>69</v>
      </c>
      <c r="H206" s="18" t="s">
        <v>70</v>
      </c>
      <c r="I206" s="20">
        <v>387</v>
      </c>
      <c r="J206" s="19">
        <v>44308</v>
      </c>
    </row>
    <row r="207" spans="1:10" x14ac:dyDescent="0.25">
      <c r="A207" s="13">
        <v>44336</v>
      </c>
      <c r="B207" s="14">
        <v>458120</v>
      </c>
      <c r="C207" s="14" t="s">
        <v>59</v>
      </c>
      <c r="D207" s="15">
        <v>679.97</v>
      </c>
      <c r="E207" s="15"/>
      <c r="F207" s="16">
        <f t="shared" si="3"/>
        <v>132825.96000000046</v>
      </c>
      <c r="G207" s="17" t="s">
        <v>60</v>
      </c>
      <c r="H207" s="18" t="s">
        <v>71</v>
      </c>
      <c r="I207" s="20">
        <v>196785</v>
      </c>
      <c r="J207" s="19">
        <v>44301</v>
      </c>
    </row>
    <row r="208" spans="1:10" x14ac:dyDescent="0.25">
      <c r="A208" s="13">
        <v>44336</v>
      </c>
      <c r="B208" s="14">
        <v>458494</v>
      </c>
      <c r="C208" s="14" t="s">
        <v>59</v>
      </c>
      <c r="D208" s="15">
        <v>220</v>
      </c>
      <c r="E208" s="15"/>
      <c r="F208" s="16">
        <f t="shared" si="3"/>
        <v>132605.96000000046</v>
      </c>
      <c r="G208" s="17" t="s">
        <v>161</v>
      </c>
      <c r="H208" s="18" t="s">
        <v>209</v>
      </c>
      <c r="I208" s="20">
        <v>2137</v>
      </c>
      <c r="J208" s="19">
        <v>44313</v>
      </c>
    </row>
    <row r="209" spans="1:10" x14ac:dyDescent="0.25">
      <c r="A209" s="13">
        <v>44336</v>
      </c>
      <c r="B209" s="14">
        <v>459349</v>
      </c>
      <c r="C209" s="14" t="s">
        <v>210</v>
      </c>
      <c r="D209" s="15">
        <v>36854.94</v>
      </c>
      <c r="E209" s="15"/>
      <c r="F209" s="16">
        <f t="shared" si="3"/>
        <v>95751.020000000455</v>
      </c>
      <c r="G209" s="17" t="s">
        <v>211</v>
      </c>
      <c r="H209" s="18" t="s">
        <v>212</v>
      </c>
      <c r="I209" s="20">
        <v>16</v>
      </c>
      <c r="J209" s="19">
        <v>44326</v>
      </c>
    </row>
    <row r="210" spans="1:10" x14ac:dyDescent="0.25">
      <c r="A210" s="13">
        <v>44336</v>
      </c>
      <c r="B210" s="14">
        <v>459469</v>
      </c>
      <c r="C210" s="14" t="s">
        <v>210</v>
      </c>
      <c r="D210" s="15">
        <v>4659.05</v>
      </c>
      <c r="E210" s="15"/>
      <c r="F210" s="16">
        <f t="shared" si="3"/>
        <v>91091.970000000452</v>
      </c>
      <c r="G210" s="17" t="s">
        <v>211</v>
      </c>
      <c r="H210" s="18" t="s">
        <v>212</v>
      </c>
      <c r="I210" s="20">
        <v>15</v>
      </c>
      <c r="J210" s="19">
        <v>44326</v>
      </c>
    </row>
    <row r="211" spans="1:10" x14ac:dyDescent="0.25">
      <c r="A211" s="13">
        <v>44336</v>
      </c>
      <c r="B211" s="14">
        <v>459573</v>
      </c>
      <c r="C211" s="14" t="s">
        <v>210</v>
      </c>
      <c r="D211" s="15">
        <v>2060.7800000000002</v>
      </c>
      <c r="E211" s="15"/>
      <c r="F211" s="16">
        <f t="shared" si="3"/>
        <v>89031.190000000453</v>
      </c>
      <c r="G211" s="17" t="s">
        <v>211</v>
      </c>
      <c r="H211" s="18" t="s">
        <v>212</v>
      </c>
      <c r="I211" s="20">
        <v>19</v>
      </c>
      <c r="J211" s="19">
        <v>44326</v>
      </c>
    </row>
    <row r="212" spans="1:10" x14ac:dyDescent="0.25">
      <c r="A212" s="13">
        <v>44336</v>
      </c>
      <c r="B212" s="14">
        <v>459684</v>
      </c>
      <c r="C212" s="14" t="s">
        <v>210</v>
      </c>
      <c r="D212" s="15">
        <v>1749.6</v>
      </c>
      <c r="E212" s="15"/>
      <c r="F212" s="16">
        <f t="shared" si="3"/>
        <v>87281.590000000448</v>
      </c>
      <c r="G212" s="17" t="s">
        <v>211</v>
      </c>
      <c r="H212" s="18" t="s">
        <v>212</v>
      </c>
      <c r="I212" s="20">
        <v>18</v>
      </c>
      <c r="J212" s="19">
        <v>44326</v>
      </c>
    </row>
    <row r="213" spans="1:10" x14ac:dyDescent="0.25">
      <c r="A213" s="13">
        <v>44336</v>
      </c>
      <c r="B213" s="14">
        <v>459805</v>
      </c>
      <c r="C213" s="14" t="s">
        <v>210</v>
      </c>
      <c r="D213" s="15">
        <v>1537.44</v>
      </c>
      <c r="E213" s="15"/>
      <c r="F213" s="16">
        <f t="shared" si="3"/>
        <v>85744.150000000445</v>
      </c>
      <c r="G213" s="17" t="s">
        <v>211</v>
      </c>
      <c r="H213" s="18" t="s">
        <v>212</v>
      </c>
      <c r="I213" s="20">
        <v>17</v>
      </c>
      <c r="J213" s="19">
        <v>44326</v>
      </c>
    </row>
    <row r="214" spans="1:10" x14ac:dyDescent="0.25">
      <c r="A214" s="13">
        <v>44336</v>
      </c>
      <c r="B214" s="14">
        <v>459886</v>
      </c>
      <c r="C214" s="14" t="s">
        <v>59</v>
      </c>
      <c r="D214" s="15">
        <v>18220.5</v>
      </c>
      <c r="E214" s="15"/>
      <c r="F214" s="16">
        <f t="shared" si="3"/>
        <v>67523.650000000445</v>
      </c>
      <c r="G214" s="17" t="s">
        <v>60</v>
      </c>
      <c r="H214" s="18" t="s">
        <v>150</v>
      </c>
      <c r="I214" s="20">
        <v>59940</v>
      </c>
      <c r="J214" s="19">
        <v>44315</v>
      </c>
    </row>
    <row r="215" spans="1:10" x14ac:dyDescent="0.25">
      <c r="A215" s="13">
        <v>44336</v>
      </c>
      <c r="B215" s="14">
        <v>469570</v>
      </c>
      <c r="C215" s="14" t="s">
        <v>59</v>
      </c>
      <c r="D215" s="15">
        <v>3120</v>
      </c>
      <c r="E215" s="15"/>
      <c r="F215" s="16">
        <f t="shared" si="3"/>
        <v>64403.650000000445</v>
      </c>
      <c r="G215" s="17" t="s">
        <v>60</v>
      </c>
      <c r="H215" s="18" t="s">
        <v>213</v>
      </c>
      <c r="I215" s="20">
        <v>157026</v>
      </c>
      <c r="J215" s="19">
        <v>44321</v>
      </c>
    </row>
    <row r="216" spans="1:10" x14ac:dyDescent="0.25">
      <c r="A216" s="13">
        <v>44336</v>
      </c>
      <c r="B216" s="14">
        <v>470302</v>
      </c>
      <c r="C216" s="14" t="s">
        <v>59</v>
      </c>
      <c r="D216" s="15">
        <v>4026.62</v>
      </c>
      <c r="E216" s="15"/>
      <c r="F216" s="16">
        <f t="shared" si="3"/>
        <v>60377.030000000443</v>
      </c>
      <c r="G216" s="17" t="s">
        <v>214</v>
      </c>
      <c r="H216" s="18" t="s">
        <v>215</v>
      </c>
      <c r="I216" s="20">
        <v>2437389</v>
      </c>
      <c r="J216" s="19">
        <v>44322</v>
      </c>
    </row>
    <row r="217" spans="1:10" x14ac:dyDescent="0.25">
      <c r="A217" s="13">
        <v>44336</v>
      </c>
      <c r="B217" s="14"/>
      <c r="C217" s="14"/>
      <c r="D217" s="15"/>
      <c r="E217" s="15"/>
      <c r="F217" s="16">
        <f t="shared" si="3"/>
        <v>60377.030000000443</v>
      </c>
      <c r="G217" s="17" t="s">
        <v>214</v>
      </c>
      <c r="H217" s="18" t="s">
        <v>215</v>
      </c>
      <c r="I217" s="20">
        <v>19453</v>
      </c>
      <c r="J217" s="19">
        <v>44322</v>
      </c>
    </row>
    <row r="218" spans="1:10" x14ac:dyDescent="0.25">
      <c r="A218" s="13">
        <v>44336</v>
      </c>
      <c r="B218" s="14">
        <v>470883</v>
      </c>
      <c r="C218" s="14" t="s">
        <v>59</v>
      </c>
      <c r="D218" s="15">
        <v>1490.4</v>
      </c>
      <c r="E218" s="15"/>
      <c r="F218" s="16">
        <f t="shared" si="3"/>
        <v>58886.630000000441</v>
      </c>
      <c r="G218" s="17" t="s">
        <v>107</v>
      </c>
      <c r="H218" s="18" t="s">
        <v>216</v>
      </c>
      <c r="I218" s="20">
        <v>1951975</v>
      </c>
      <c r="J218" s="19">
        <v>44326</v>
      </c>
    </row>
    <row r="219" spans="1:10" x14ac:dyDescent="0.25">
      <c r="A219" s="13">
        <v>44336</v>
      </c>
      <c r="B219" s="14">
        <v>471338</v>
      </c>
      <c r="C219" s="14" t="s">
        <v>59</v>
      </c>
      <c r="D219" s="15">
        <v>799.98</v>
      </c>
      <c r="E219" s="15"/>
      <c r="F219" s="16">
        <f t="shared" si="3"/>
        <v>58086.650000000438</v>
      </c>
      <c r="G219" s="17" t="s">
        <v>60</v>
      </c>
      <c r="H219" s="18" t="s">
        <v>71</v>
      </c>
      <c r="I219" s="20">
        <v>510484</v>
      </c>
      <c r="J219" s="19">
        <v>44301</v>
      </c>
    </row>
    <row r="220" spans="1:10" x14ac:dyDescent="0.25">
      <c r="A220" s="13">
        <v>44336</v>
      </c>
      <c r="B220" s="14">
        <v>747410</v>
      </c>
      <c r="C220" s="14" t="s">
        <v>217</v>
      </c>
      <c r="D220" s="15">
        <v>1175.23</v>
      </c>
      <c r="E220" s="15"/>
      <c r="F220" s="16">
        <f t="shared" si="3"/>
        <v>56911.420000000435</v>
      </c>
      <c r="G220" s="17" t="s">
        <v>179</v>
      </c>
      <c r="H220" s="18" t="s">
        <v>218</v>
      </c>
      <c r="I220" s="20">
        <v>13949678</v>
      </c>
      <c r="J220" s="19">
        <v>44322</v>
      </c>
    </row>
    <row r="221" spans="1:10" x14ac:dyDescent="0.25">
      <c r="A221" s="13">
        <v>44336</v>
      </c>
      <c r="B221" s="14">
        <v>857558</v>
      </c>
      <c r="C221" s="14" t="s">
        <v>219</v>
      </c>
      <c r="D221" s="15">
        <v>45038.5</v>
      </c>
      <c r="E221" s="15"/>
      <c r="F221" s="16">
        <f t="shared" si="3"/>
        <v>11872.920000000435</v>
      </c>
      <c r="G221" s="17" t="s">
        <v>220</v>
      </c>
      <c r="H221" s="18" t="s">
        <v>221</v>
      </c>
      <c r="I221" s="21">
        <v>44287</v>
      </c>
      <c r="J221" s="19">
        <v>44327</v>
      </c>
    </row>
    <row r="222" spans="1:10" x14ac:dyDescent="0.25">
      <c r="A222" s="13">
        <v>44336</v>
      </c>
      <c r="B222" s="14">
        <v>857606</v>
      </c>
      <c r="C222" s="14" t="s">
        <v>219</v>
      </c>
      <c r="D222" s="15">
        <v>70</v>
      </c>
      <c r="E222" s="15"/>
      <c r="F222" s="16">
        <f t="shared" si="3"/>
        <v>11802.920000000435</v>
      </c>
      <c r="G222" s="17" t="s">
        <v>222</v>
      </c>
      <c r="H222" s="18" t="s">
        <v>223</v>
      </c>
      <c r="I222" s="20" t="s">
        <v>224</v>
      </c>
      <c r="J222" s="19">
        <v>44299</v>
      </c>
    </row>
    <row r="223" spans="1:10" x14ac:dyDescent="0.25">
      <c r="A223" s="13">
        <v>44336</v>
      </c>
      <c r="B223" s="14">
        <v>857658</v>
      </c>
      <c r="C223" s="14" t="s">
        <v>219</v>
      </c>
      <c r="D223" s="15">
        <v>1470.07</v>
      </c>
      <c r="E223" s="15"/>
      <c r="F223" s="16">
        <f t="shared" si="3"/>
        <v>10332.850000000435</v>
      </c>
      <c r="G223" s="17" t="s">
        <v>222</v>
      </c>
      <c r="H223" s="18" t="s">
        <v>225</v>
      </c>
      <c r="I223" s="20" t="s">
        <v>204</v>
      </c>
      <c r="J223" s="19">
        <v>44295</v>
      </c>
    </row>
    <row r="224" spans="1:10" x14ac:dyDescent="0.25">
      <c r="A224" s="13">
        <v>44337</v>
      </c>
      <c r="B224" s="14">
        <v>364353</v>
      </c>
      <c r="C224" s="14" t="s">
        <v>26</v>
      </c>
      <c r="D224" s="15"/>
      <c r="E224" s="15">
        <v>6000</v>
      </c>
      <c r="F224" s="16">
        <f t="shared" si="3"/>
        <v>16332.850000000435</v>
      </c>
      <c r="G224" s="17" t="s">
        <v>27</v>
      </c>
      <c r="H224" s="18" t="s">
        <v>22</v>
      </c>
      <c r="I224" s="20"/>
      <c r="J224" s="19"/>
    </row>
    <row r="225" spans="1:10" x14ac:dyDescent="0.25">
      <c r="A225" s="13">
        <v>44337</v>
      </c>
      <c r="B225" s="14">
        <v>158524</v>
      </c>
      <c r="C225" s="14" t="s">
        <v>54</v>
      </c>
      <c r="D225" s="15">
        <v>1689.3</v>
      </c>
      <c r="E225" s="15"/>
      <c r="F225" s="16">
        <f t="shared" si="3"/>
        <v>14643.550000000436</v>
      </c>
      <c r="G225" s="17" t="s">
        <v>55</v>
      </c>
      <c r="H225" s="18" t="s">
        <v>226</v>
      </c>
      <c r="I225" s="20">
        <v>33</v>
      </c>
      <c r="J225" s="19">
        <v>44330</v>
      </c>
    </row>
    <row r="226" spans="1:10" x14ac:dyDescent="0.25">
      <c r="A226" s="13">
        <v>44337</v>
      </c>
      <c r="B226" s="14">
        <v>300039</v>
      </c>
      <c r="C226" s="14" t="s">
        <v>158</v>
      </c>
      <c r="D226" s="15">
        <v>5000</v>
      </c>
      <c r="E226" s="15"/>
      <c r="F226" s="16">
        <f t="shared" si="3"/>
        <v>9643.5500000004358</v>
      </c>
      <c r="G226" s="17" t="s">
        <v>55</v>
      </c>
      <c r="H226" s="18" t="s">
        <v>227</v>
      </c>
      <c r="I226" s="20">
        <v>23</v>
      </c>
      <c r="J226" s="19">
        <v>44326</v>
      </c>
    </row>
    <row r="227" spans="1:10" x14ac:dyDescent="0.25">
      <c r="A227" s="13">
        <v>44337</v>
      </c>
      <c r="B227" s="14">
        <v>380232</v>
      </c>
      <c r="C227" s="14" t="s">
        <v>59</v>
      </c>
      <c r="D227" s="15">
        <v>2274.14</v>
      </c>
      <c r="E227" s="15"/>
      <c r="F227" s="16">
        <f t="shared" si="3"/>
        <v>7369.4100000004364</v>
      </c>
      <c r="G227" s="17" t="s">
        <v>69</v>
      </c>
      <c r="H227" s="18" t="s">
        <v>70</v>
      </c>
      <c r="I227" s="20">
        <v>398</v>
      </c>
      <c r="J227" s="19">
        <v>44309</v>
      </c>
    </row>
    <row r="228" spans="1:10" x14ac:dyDescent="0.25">
      <c r="A228" s="13">
        <v>44337</v>
      </c>
      <c r="B228" s="14">
        <v>380530</v>
      </c>
      <c r="C228" s="14" t="s">
        <v>59</v>
      </c>
      <c r="D228" s="15">
        <v>1988.32</v>
      </c>
      <c r="E228" s="15"/>
      <c r="F228" s="16">
        <f t="shared" si="3"/>
        <v>5381.0900000004367</v>
      </c>
      <c r="G228" s="17" t="s">
        <v>69</v>
      </c>
      <c r="H228" s="18" t="s">
        <v>70</v>
      </c>
      <c r="I228" s="20">
        <v>3629</v>
      </c>
      <c r="J228" s="19">
        <v>44309</v>
      </c>
    </row>
    <row r="229" spans="1:10" x14ac:dyDescent="0.25">
      <c r="A229" s="13">
        <v>44340</v>
      </c>
      <c r="B229" s="14">
        <v>456441</v>
      </c>
      <c r="C229" s="14" t="s">
        <v>26</v>
      </c>
      <c r="D229" s="15"/>
      <c r="E229" s="15">
        <v>28000</v>
      </c>
      <c r="F229" s="16">
        <f t="shared" si="3"/>
        <v>33381.090000000433</v>
      </c>
      <c r="G229" s="17" t="s">
        <v>27</v>
      </c>
      <c r="H229" s="18" t="s">
        <v>22</v>
      </c>
      <c r="I229" s="20"/>
      <c r="J229" s="19"/>
    </row>
    <row r="230" spans="1:10" x14ac:dyDescent="0.25">
      <c r="A230" s="13">
        <v>44340</v>
      </c>
      <c r="B230" s="14">
        <v>517379</v>
      </c>
      <c r="C230" s="14" t="s">
        <v>59</v>
      </c>
      <c r="D230" s="15">
        <v>1003.85</v>
      </c>
      <c r="E230" s="15"/>
      <c r="F230" s="16">
        <f t="shared" si="3"/>
        <v>32377.240000000435</v>
      </c>
      <c r="G230" s="17" t="s">
        <v>176</v>
      </c>
      <c r="H230" s="18" t="s">
        <v>228</v>
      </c>
      <c r="I230" s="20">
        <v>947</v>
      </c>
      <c r="J230" s="19">
        <v>44308</v>
      </c>
    </row>
    <row r="231" spans="1:10" x14ac:dyDescent="0.25">
      <c r="A231" s="13">
        <v>44340</v>
      </c>
      <c r="B231" s="14">
        <v>518079</v>
      </c>
      <c r="C231" s="14" t="s">
        <v>59</v>
      </c>
      <c r="D231" s="15">
        <v>600</v>
      </c>
      <c r="E231" s="15"/>
      <c r="F231" s="16">
        <f t="shared" si="3"/>
        <v>31777.240000000435</v>
      </c>
      <c r="G231" s="17" t="s">
        <v>64</v>
      </c>
      <c r="H231" s="18" t="s">
        <v>208</v>
      </c>
      <c r="I231" s="20">
        <v>2545</v>
      </c>
      <c r="J231" s="19">
        <v>44308</v>
      </c>
    </row>
    <row r="232" spans="1:10" x14ac:dyDescent="0.25">
      <c r="A232" s="13">
        <v>44340</v>
      </c>
      <c r="B232" s="14">
        <v>518792</v>
      </c>
      <c r="C232" s="14" t="s">
        <v>59</v>
      </c>
      <c r="D232" s="15">
        <v>15</v>
      </c>
      <c r="E232" s="15"/>
      <c r="F232" s="16">
        <f t="shared" si="3"/>
        <v>31762.240000000435</v>
      </c>
      <c r="G232" s="17" t="s">
        <v>229</v>
      </c>
      <c r="H232" s="18" t="s">
        <v>230</v>
      </c>
      <c r="I232" s="20">
        <v>45129</v>
      </c>
      <c r="J232" s="19">
        <v>44318</v>
      </c>
    </row>
    <row r="233" spans="1:10" x14ac:dyDescent="0.25">
      <c r="A233" s="13">
        <v>44340</v>
      </c>
      <c r="B233" s="14">
        <v>519611</v>
      </c>
      <c r="C233" s="14" t="s">
        <v>59</v>
      </c>
      <c r="D233" s="15">
        <v>1798.34</v>
      </c>
      <c r="E233" s="15"/>
      <c r="F233" s="16">
        <f t="shared" si="3"/>
        <v>29963.900000000434</v>
      </c>
      <c r="G233" s="17" t="s">
        <v>60</v>
      </c>
      <c r="H233" s="18" t="s">
        <v>62</v>
      </c>
      <c r="I233" s="20">
        <v>162634</v>
      </c>
      <c r="J233" s="19">
        <v>44279</v>
      </c>
    </row>
    <row r="234" spans="1:10" x14ac:dyDescent="0.25">
      <c r="A234" s="13">
        <v>44340</v>
      </c>
      <c r="B234" s="14">
        <v>521509</v>
      </c>
      <c r="C234" s="14" t="s">
        <v>59</v>
      </c>
      <c r="D234" s="15">
        <v>1778.4</v>
      </c>
      <c r="E234" s="15"/>
      <c r="F234" s="16">
        <f t="shared" si="3"/>
        <v>28185.500000000433</v>
      </c>
      <c r="G234" s="17" t="s">
        <v>60</v>
      </c>
      <c r="H234" s="18" t="s">
        <v>97</v>
      </c>
      <c r="I234" s="20">
        <v>161397</v>
      </c>
      <c r="J234" s="19">
        <v>44279</v>
      </c>
    </row>
    <row r="235" spans="1:10" x14ac:dyDescent="0.25">
      <c r="A235" s="13">
        <v>44340</v>
      </c>
      <c r="B235" s="14">
        <v>528153</v>
      </c>
      <c r="C235" s="14" t="s">
        <v>59</v>
      </c>
      <c r="D235" s="15">
        <v>962</v>
      </c>
      <c r="E235" s="15"/>
      <c r="F235" s="16">
        <f t="shared" si="3"/>
        <v>27223.500000000433</v>
      </c>
      <c r="G235" s="17" t="s">
        <v>60</v>
      </c>
      <c r="H235" s="18" t="s">
        <v>66</v>
      </c>
      <c r="I235" s="20">
        <v>67220</v>
      </c>
      <c r="J235" s="19">
        <v>44279</v>
      </c>
    </row>
    <row r="236" spans="1:10" x14ac:dyDescent="0.25">
      <c r="A236" s="13">
        <v>44340</v>
      </c>
      <c r="B236" s="14">
        <v>528864</v>
      </c>
      <c r="C236" s="14" t="s">
        <v>59</v>
      </c>
      <c r="D236" s="15">
        <v>505.48</v>
      </c>
      <c r="E236" s="15"/>
      <c r="F236" s="16">
        <f t="shared" si="3"/>
        <v>26718.020000000433</v>
      </c>
      <c r="G236" s="17" t="s">
        <v>60</v>
      </c>
      <c r="H236" s="18" t="s">
        <v>98</v>
      </c>
      <c r="I236" s="20">
        <v>1169827</v>
      </c>
      <c r="J236" s="19">
        <v>44279</v>
      </c>
    </row>
    <row r="237" spans="1:10" x14ac:dyDescent="0.25">
      <c r="A237" s="13">
        <v>44340</v>
      </c>
      <c r="B237" s="14">
        <v>533351</v>
      </c>
      <c r="C237" s="14" t="s">
        <v>59</v>
      </c>
      <c r="D237" s="15">
        <v>942.3</v>
      </c>
      <c r="E237" s="15"/>
      <c r="F237" s="16">
        <f t="shared" si="3"/>
        <v>25775.720000000434</v>
      </c>
      <c r="G237" s="17" t="s">
        <v>176</v>
      </c>
      <c r="H237" s="18" t="s">
        <v>195</v>
      </c>
      <c r="I237" s="20">
        <v>65942</v>
      </c>
      <c r="J237" s="19">
        <v>44309</v>
      </c>
    </row>
    <row r="238" spans="1:10" x14ac:dyDescent="0.25">
      <c r="A238" s="13">
        <v>44340</v>
      </c>
      <c r="B238" s="14">
        <v>534495</v>
      </c>
      <c r="C238" s="14" t="s">
        <v>59</v>
      </c>
      <c r="D238" s="15">
        <v>5163.5</v>
      </c>
      <c r="E238" s="15"/>
      <c r="F238" s="16">
        <f t="shared" si="3"/>
        <v>20612.220000000434</v>
      </c>
      <c r="G238" s="17" t="s">
        <v>60</v>
      </c>
      <c r="H238" s="18" t="s">
        <v>100</v>
      </c>
      <c r="I238" s="20">
        <v>784943</v>
      </c>
      <c r="J238" s="19">
        <v>44280</v>
      </c>
    </row>
    <row r="239" spans="1:10" x14ac:dyDescent="0.25">
      <c r="A239" s="13">
        <v>44340</v>
      </c>
      <c r="B239" s="14">
        <v>535264</v>
      </c>
      <c r="C239" s="14" t="s">
        <v>59</v>
      </c>
      <c r="D239" s="15">
        <v>667.18</v>
      </c>
      <c r="E239" s="15"/>
      <c r="F239" s="16">
        <f t="shared" si="3"/>
        <v>19945.040000000434</v>
      </c>
      <c r="G239" s="17" t="s">
        <v>60</v>
      </c>
      <c r="H239" s="18" t="s">
        <v>99</v>
      </c>
      <c r="I239" s="20">
        <v>10055</v>
      </c>
      <c r="J239" s="19">
        <v>44280</v>
      </c>
    </row>
    <row r="240" spans="1:10" x14ac:dyDescent="0.25">
      <c r="A240" s="13">
        <v>44340</v>
      </c>
      <c r="B240" s="14">
        <v>535843</v>
      </c>
      <c r="C240" s="14" t="s">
        <v>59</v>
      </c>
      <c r="D240" s="15">
        <v>337.5</v>
      </c>
      <c r="E240" s="15"/>
      <c r="F240" s="16">
        <f t="shared" si="3"/>
        <v>19607.540000000434</v>
      </c>
      <c r="G240" s="17" t="s">
        <v>60</v>
      </c>
      <c r="H240" s="18" t="s">
        <v>231</v>
      </c>
      <c r="I240" s="20">
        <v>14675</v>
      </c>
      <c r="J240" s="19">
        <v>44280</v>
      </c>
    </row>
    <row r="241" spans="1:10" x14ac:dyDescent="0.25">
      <c r="A241" s="13">
        <v>44340</v>
      </c>
      <c r="B241" s="14">
        <v>536453</v>
      </c>
      <c r="C241" s="14" t="s">
        <v>59</v>
      </c>
      <c r="D241" s="15">
        <v>1690.67</v>
      </c>
      <c r="E241" s="15"/>
      <c r="F241" s="16">
        <f t="shared" si="3"/>
        <v>17916.870000000432</v>
      </c>
      <c r="G241" s="17" t="s">
        <v>60</v>
      </c>
      <c r="H241" s="18" t="s">
        <v>68</v>
      </c>
      <c r="I241" s="20">
        <v>154934</v>
      </c>
      <c r="J241" s="19">
        <v>44294</v>
      </c>
    </row>
    <row r="242" spans="1:10" x14ac:dyDescent="0.25">
      <c r="A242" s="13">
        <v>44340</v>
      </c>
      <c r="B242" s="14">
        <v>537148</v>
      </c>
      <c r="C242" s="14" t="s">
        <v>59</v>
      </c>
      <c r="D242" s="15">
        <v>1136.7</v>
      </c>
      <c r="E242" s="15"/>
      <c r="F242" s="16">
        <f t="shared" si="3"/>
        <v>16780.170000000431</v>
      </c>
      <c r="G242" s="17" t="s">
        <v>78</v>
      </c>
      <c r="H242" s="18" t="s">
        <v>232</v>
      </c>
      <c r="I242" s="20">
        <v>468552</v>
      </c>
      <c r="J242" s="19">
        <v>44310</v>
      </c>
    </row>
    <row r="243" spans="1:10" x14ac:dyDescent="0.25">
      <c r="A243" s="13">
        <v>44340</v>
      </c>
      <c r="B243" s="14">
        <v>537809</v>
      </c>
      <c r="C243" s="14" t="s">
        <v>59</v>
      </c>
      <c r="D243" s="15">
        <v>1988.32</v>
      </c>
      <c r="E243" s="15"/>
      <c r="F243" s="16">
        <f t="shared" si="3"/>
        <v>14791.850000000431</v>
      </c>
      <c r="G243" s="17" t="s">
        <v>69</v>
      </c>
      <c r="H243" s="18" t="s">
        <v>70</v>
      </c>
      <c r="I243" s="20">
        <v>399</v>
      </c>
      <c r="J243" s="19">
        <v>44310</v>
      </c>
    </row>
    <row r="244" spans="1:10" x14ac:dyDescent="0.25">
      <c r="A244" s="13">
        <v>44340</v>
      </c>
      <c r="B244" s="14">
        <v>538479</v>
      </c>
      <c r="C244" s="14" t="s">
        <v>59</v>
      </c>
      <c r="D244" s="15">
        <v>910.57</v>
      </c>
      <c r="E244" s="15"/>
      <c r="F244" s="16">
        <f t="shared" si="3"/>
        <v>13881.280000000432</v>
      </c>
      <c r="G244" s="17" t="s">
        <v>60</v>
      </c>
      <c r="H244" s="18" t="s">
        <v>71</v>
      </c>
      <c r="I244" s="20">
        <v>200486</v>
      </c>
      <c r="J244" s="19">
        <v>44312</v>
      </c>
    </row>
    <row r="245" spans="1:10" x14ac:dyDescent="0.25">
      <c r="A245" s="13">
        <v>44340</v>
      </c>
      <c r="B245" s="14">
        <v>539141</v>
      </c>
      <c r="C245" s="14" t="s">
        <v>59</v>
      </c>
      <c r="D245" s="15">
        <v>984.37</v>
      </c>
      <c r="E245" s="15"/>
      <c r="F245" s="16">
        <f t="shared" si="3"/>
        <v>12896.910000000431</v>
      </c>
      <c r="G245" s="17" t="s">
        <v>60</v>
      </c>
      <c r="H245" s="18" t="s">
        <v>71</v>
      </c>
      <c r="I245" s="20">
        <v>200440</v>
      </c>
      <c r="J245" s="19">
        <v>44312</v>
      </c>
    </row>
    <row r="246" spans="1:10" x14ac:dyDescent="0.25">
      <c r="A246" s="13">
        <v>44340</v>
      </c>
      <c r="B246" s="14">
        <v>539739</v>
      </c>
      <c r="C246" s="14" t="s">
        <v>59</v>
      </c>
      <c r="D246" s="15">
        <v>4666.2</v>
      </c>
      <c r="E246" s="15"/>
      <c r="F246" s="16">
        <f t="shared" si="3"/>
        <v>8230.710000000432</v>
      </c>
      <c r="G246" s="17" t="s">
        <v>60</v>
      </c>
      <c r="H246" s="18" t="s">
        <v>77</v>
      </c>
      <c r="I246" s="20">
        <v>2949124</v>
      </c>
      <c r="J246" s="19">
        <v>44312</v>
      </c>
    </row>
    <row r="247" spans="1:10" x14ac:dyDescent="0.25">
      <c r="A247" s="13">
        <v>44340</v>
      </c>
      <c r="B247" s="14">
        <v>541948</v>
      </c>
      <c r="C247" s="14" t="s">
        <v>59</v>
      </c>
      <c r="D247" s="15">
        <v>546.66</v>
      </c>
      <c r="E247" s="15"/>
      <c r="F247" s="16">
        <f t="shared" si="3"/>
        <v>7684.0500000004322</v>
      </c>
      <c r="G247" s="17" t="s">
        <v>60</v>
      </c>
      <c r="H247" s="18" t="s">
        <v>97</v>
      </c>
      <c r="I247" s="20">
        <v>161261</v>
      </c>
      <c r="J247" s="19">
        <v>44279</v>
      </c>
    </row>
    <row r="248" spans="1:10" x14ac:dyDescent="0.25">
      <c r="A248" s="13">
        <v>44340</v>
      </c>
      <c r="B248" s="14">
        <v>595963</v>
      </c>
      <c r="C248" s="14" t="s">
        <v>57</v>
      </c>
      <c r="D248" s="15">
        <v>142.51</v>
      </c>
      <c r="E248" s="15"/>
      <c r="F248" s="16">
        <f t="shared" si="3"/>
        <v>7541.540000000432</v>
      </c>
      <c r="G248" s="17" t="s">
        <v>44</v>
      </c>
      <c r="H248" s="18" t="s">
        <v>58</v>
      </c>
      <c r="I248" s="20">
        <v>141139191</v>
      </c>
      <c r="J248" s="19">
        <v>44337</v>
      </c>
    </row>
    <row r="249" spans="1:10" x14ac:dyDescent="0.25">
      <c r="A249" s="13">
        <v>44340</v>
      </c>
      <c r="B249" s="14">
        <v>595971</v>
      </c>
      <c r="C249" s="14" t="s">
        <v>57</v>
      </c>
      <c r="D249" s="15">
        <v>196.04</v>
      </c>
      <c r="E249" s="15"/>
      <c r="F249" s="16">
        <f t="shared" si="3"/>
        <v>7345.500000000432</v>
      </c>
      <c r="G249" s="17" t="s">
        <v>44</v>
      </c>
      <c r="H249" s="18" t="s">
        <v>58</v>
      </c>
      <c r="I249" s="20">
        <v>141141012</v>
      </c>
      <c r="J249" s="19">
        <v>44337</v>
      </c>
    </row>
    <row r="250" spans="1:10" x14ac:dyDescent="0.25">
      <c r="A250" s="13">
        <v>44341</v>
      </c>
      <c r="B250" s="14">
        <v>786326</v>
      </c>
      <c r="C250" s="14" t="s">
        <v>26</v>
      </c>
      <c r="D250" s="15"/>
      <c r="E250" s="15">
        <v>14000</v>
      </c>
      <c r="F250" s="16">
        <f t="shared" si="3"/>
        <v>21345.500000000433</v>
      </c>
      <c r="G250" s="17" t="s">
        <v>27</v>
      </c>
      <c r="H250" s="18" t="s">
        <v>22</v>
      </c>
      <c r="I250" s="20"/>
      <c r="J250" s="19"/>
    </row>
    <row r="251" spans="1:10" x14ac:dyDescent="0.25">
      <c r="A251" s="13">
        <v>44341</v>
      </c>
      <c r="B251" s="14">
        <v>151974</v>
      </c>
      <c r="C251" s="14" t="s">
        <v>54</v>
      </c>
      <c r="D251" s="15">
        <v>1275</v>
      </c>
      <c r="E251" s="15"/>
      <c r="F251" s="16">
        <f t="shared" si="3"/>
        <v>20070.500000000433</v>
      </c>
      <c r="G251" s="17" t="s">
        <v>169</v>
      </c>
      <c r="H251" s="18" t="s">
        <v>102</v>
      </c>
      <c r="I251" s="20">
        <v>298</v>
      </c>
      <c r="J251" s="19">
        <v>44316</v>
      </c>
    </row>
    <row r="252" spans="1:10" x14ac:dyDescent="0.25">
      <c r="A252" s="13">
        <v>44341</v>
      </c>
      <c r="B252" s="14">
        <v>153998</v>
      </c>
      <c r="C252" s="14" t="s">
        <v>54</v>
      </c>
      <c r="D252" s="15">
        <v>2700</v>
      </c>
      <c r="E252" s="15"/>
      <c r="F252" s="16">
        <f t="shared" si="3"/>
        <v>17370.500000000433</v>
      </c>
      <c r="G252" s="17" t="s">
        <v>55</v>
      </c>
      <c r="H252" s="18" t="s">
        <v>233</v>
      </c>
      <c r="I252" s="20">
        <v>32</v>
      </c>
      <c r="J252" s="19">
        <v>44340</v>
      </c>
    </row>
    <row r="253" spans="1:10" x14ac:dyDescent="0.25">
      <c r="A253" s="13">
        <v>44341</v>
      </c>
      <c r="B253" s="14">
        <v>358541</v>
      </c>
      <c r="C253" s="14" t="s">
        <v>234</v>
      </c>
      <c r="D253" s="15">
        <v>5867.33</v>
      </c>
      <c r="E253" s="15"/>
      <c r="F253" s="16">
        <f t="shared" si="3"/>
        <v>11503.170000000433</v>
      </c>
      <c r="G253" s="17" t="s">
        <v>235</v>
      </c>
      <c r="H253" s="18" t="s">
        <v>236</v>
      </c>
      <c r="I253" s="20">
        <v>14352368</v>
      </c>
      <c r="J253" s="19">
        <v>44320</v>
      </c>
    </row>
    <row r="254" spans="1:10" x14ac:dyDescent="0.25">
      <c r="A254" s="13">
        <v>44341</v>
      </c>
      <c r="B254" s="14">
        <v>397858</v>
      </c>
      <c r="C254" s="14" t="s">
        <v>59</v>
      </c>
      <c r="D254" s="15">
        <v>1732.61</v>
      </c>
      <c r="E254" s="15"/>
      <c r="F254" s="16">
        <f t="shared" si="3"/>
        <v>9770.5600000004324</v>
      </c>
      <c r="G254" s="17" t="s">
        <v>60</v>
      </c>
      <c r="H254" s="18" t="s">
        <v>237</v>
      </c>
      <c r="I254" s="20">
        <v>366521</v>
      </c>
      <c r="J254" s="19">
        <v>44281</v>
      </c>
    </row>
    <row r="255" spans="1:10" x14ac:dyDescent="0.25">
      <c r="A255" s="13">
        <v>44341</v>
      </c>
      <c r="B255" s="14">
        <v>398404</v>
      </c>
      <c r="C255" s="14" t="s">
        <v>59</v>
      </c>
      <c r="D255" s="15">
        <v>26.4</v>
      </c>
      <c r="E255" s="15"/>
      <c r="F255" s="16">
        <f t="shared" si="3"/>
        <v>9744.1600000004328</v>
      </c>
      <c r="G255" s="17" t="s">
        <v>60</v>
      </c>
      <c r="H255" s="18" t="s">
        <v>237</v>
      </c>
      <c r="I255" s="20">
        <v>366636</v>
      </c>
      <c r="J255" s="19">
        <v>44281</v>
      </c>
    </row>
    <row r="256" spans="1:10" x14ac:dyDescent="0.25">
      <c r="A256" s="13">
        <v>44341</v>
      </c>
      <c r="B256" s="14">
        <v>398915</v>
      </c>
      <c r="C256" s="14" t="s">
        <v>59</v>
      </c>
      <c r="D256" s="15">
        <v>2929.4</v>
      </c>
      <c r="E256" s="15"/>
      <c r="F256" s="16">
        <f t="shared" si="3"/>
        <v>6814.7600000004331</v>
      </c>
      <c r="G256" s="17" t="s">
        <v>60</v>
      </c>
      <c r="H256" s="18" t="s">
        <v>150</v>
      </c>
      <c r="I256" s="20">
        <v>59665</v>
      </c>
      <c r="J256" s="19">
        <v>44313</v>
      </c>
    </row>
    <row r="257" spans="1:10" x14ac:dyDescent="0.25">
      <c r="A257" s="13">
        <v>44341</v>
      </c>
      <c r="B257" s="14">
        <v>400043</v>
      </c>
      <c r="C257" s="14" t="s">
        <v>59</v>
      </c>
      <c r="D257" s="15">
        <v>43.49</v>
      </c>
      <c r="E257" s="15"/>
      <c r="F257" s="16">
        <f t="shared" si="3"/>
        <v>6771.2700000004334</v>
      </c>
      <c r="G257" s="17" t="s">
        <v>69</v>
      </c>
      <c r="H257" s="18" t="s">
        <v>70</v>
      </c>
      <c r="I257" s="20">
        <v>3636</v>
      </c>
      <c r="J257" s="19">
        <v>44313</v>
      </c>
    </row>
    <row r="258" spans="1:10" x14ac:dyDescent="0.25">
      <c r="A258" s="13">
        <v>44342</v>
      </c>
      <c r="B258" s="14">
        <v>277748</v>
      </c>
      <c r="C258" s="14" t="s">
        <v>26</v>
      </c>
      <c r="D258" s="15"/>
      <c r="E258" s="15">
        <v>10000</v>
      </c>
      <c r="F258" s="16">
        <f t="shared" si="3"/>
        <v>16771.270000000433</v>
      </c>
      <c r="G258" s="17" t="s">
        <v>27</v>
      </c>
      <c r="H258" s="18" t="s">
        <v>22</v>
      </c>
      <c r="I258" s="20"/>
      <c r="J258" s="19"/>
    </row>
    <row r="259" spans="1:10" x14ac:dyDescent="0.25">
      <c r="A259" s="13">
        <v>44342</v>
      </c>
      <c r="B259" s="14">
        <v>119237</v>
      </c>
      <c r="C259" s="14" t="s">
        <v>54</v>
      </c>
      <c r="D259" s="15">
        <v>1500</v>
      </c>
      <c r="E259" s="15"/>
      <c r="F259" s="16">
        <f t="shared" si="3"/>
        <v>15271.270000000433</v>
      </c>
      <c r="G259" s="17" t="s">
        <v>55</v>
      </c>
      <c r="H259" s="18" t="s">
        <v>238</v>
      </c>
      <c r="I259" s="20">
        <v>4</v>
      </c>
      <c r="J259" s="19">
        <v>44338</v>
      </c>
    </row>
    <row r="260" spans="1:10" x14ac:dyDescent="0.25">
      <c r="A260" s="13">
        <v>44342</v>
      </c>
      <c r="B260" s="14">
        <v>121222</v>
      </c>
      <c r="C260" s="14" t="s">
        <v>54</v>
      </c>
      <c r="D260" s="15">
        <v>3000</v>
      </c>
      <c r="E260" s="15"/>
      <c r="F260" s="16">
        <f t="shared" si="3"/>
        <v>12271.270000000433</v>
      </c>
      <c r="G260" s="17" t="s">
        <v>55</v>
      </c>
      <c r="H260" s="18" t="s">
        <v>239</v>
      </c>
      <c r="I260" s="20">
        <v>2</v>
      </c>
      <c r="J260" s="19">
        <v>44333</v>
      </c>
    </row>
    <row r="261" spans="1:10" x14ac:dyDescent="0.25">
      <c r="A261" s="13">
        <v>44342</v>
      </c>
      <c r="B261" s="14">
        <v>301750</v>
      </c>
      <c r="C261" s="14" t="s">
        <v>59</v>
      </c>
      <c r="D261" s="15">
        <v>660</v>
      </c>
      <c r="E261" s="15"/>
      <c r="F261" s="16">
        <f t="shared" si="3"/>
        <v>11611.270000000433</v>
      </c>
      <c r="G261" s="17" t="s">
        <v>60</v>
      </c>
      <c r="H261" s="18" t="s">
        <v>100</v>
      </c>
      <c r="I261" s="20">
        <v>789999</v>
      </c>
      <c r="J261" s="19">
        <v>44312</v>
      </c>
    </row>
    <row r="262" spans="1:10" x14ac:dyDescent="0.25">
      <c r="A262" s="13">
        <v>44342</v>
      </c>
      <c r="B262" s="14">
        <v>302164</v>
      </c>
      <c r="C262" s="14" t="s">
        <v>59</v>
      </c>
      <c r="D262" s="15">
        <v>1442</v>
      </c>
      <c r="E262" s="15"/>
      <c r="F262" s="16">
        <f t="shared" si="3"/>
        <v>10169.270000000433</v>
      </c>
      <c r="G262" s="17" t="s">
        <v>60</v>
      </c>
      <c r="H262" s="18" t="s">
        <v>240</v>
      </c>
      <c r="I262" s="20">
        <v>16961</v>
      </c>
      <c r="J262" s="19">
        <v>44312</v>
      </c>
    </row>
    <row r="263" spans="1:10" x14ac:dyDescent="0.25">
      <c r="A263" s="13">
        <v>44342</v>
      </c>
      <c r="B263" s="14">
        <v>302731</v>
      </c>
      <c r="C263" s="14" t="s">
        <v>59</v>
      </c>
      <c r="D263" s="15">
        <v>2656.3</v>
      </c>
      <c r="E263" s="15"/>
      <c r="F263" s="16">
        <f t="shared" si="3"/>
        <v>7512.9700000004332</v>
      </c>
      <c r="G263" s="17" t="s">
        <v>60</v>
      </c>
      <c r="H263" s="18" t="s">
        <v>150</v>
      </c>
      <c r="I263" s="20">
        <v>59793</v>
      </c>
      <c r="J263" s="19">
        <v>44314</v>
      </c>
    </row>
    <row r="264" spans="1:10" x14ac:dyDescent="0.25">
      <c r="A264" s="13">
        <v>44342</v>
      </c>
      <c r="B264" s="14">
        <v>303466</v>
      </c>
      <c r="C264" s="14" t="s">
        <v>59</v>
      </c>
      <c r="D264" s="15">
        <v>1335.9</v>
      </c>
      <c r="E264" s="15"/>
      <c r="F264" s="16">
        <f t="shared" si="3"/>
        <v>6177.0700000004326</v>
      </c>
      <c r="G264" s="17" t="s">
        <v>69</v>
      </c>
      <c r="H264" s="18" t="s">
        <v>70</v>
      </c>
      <c r="I264" s="20">
        <v>417</v>
      </c>
      <c r="J264" s="19">
        <v>44314</v>
      </c>
    </row>
    <row r="265" spans="1:10" x14ac:dyDescent="0.25">
      <c r="A265" s="13">
        <v>44342</v>
      </c>
      <c r="B265" s="14">
        <v>668293</v>
      </c>
      <c r="C265" s="14" t="s">
        <v>217</v>
      </c>
      <c r="D265" s="15">
        <v>305.48</v>
      </c>
      <c r="E265" s="15"/>
      <c r="F265" s="16">
        <f t="shared" si="3"/>
        <v>5871.5900000004331</v>
      </c>
      <c r="G265" s="17" t="s">
        <v>179</v>
      </c>
      <c r="H265" s="18" t="s">
        <v>218</v>
      </c>
      <c r="I265" s="20">
        <v>77933630</v>
      </c>
      <c r="J265" s="19">
        <v>44319</v>
      </c>
    </row>
    <row r="266" spans="1:10" x14ac:dyDescent="0.25">
      <c r="A266" s="13">
        <v>44343</v>
      </c>
      <c r="B266" s="14">
        <v>262053</v>
      </c>
      <c r="C266" s="14" t="s">
        <v>26</v>
      </c>
      <c r="D266" s="15"/>
      <c r="E266" s="15">
        <v>32000</v>
      </c>
      <c r="F266" s="16">
        <f t="shared" ref="F266:F319" si="4">F265-D266+E266</f>
        <v>37871.590000000433</v>
      </c>
      <c r="G266" s="17" t="s">
        <v>27</v>
      </c>
      <c r="H266" s="18" t="s">
        <v>22</v>
      </c>
      <c r="I266" s="20"/>
      <c r="J266" s="19"/>
    </row>
    <row r="267" spans="1:10" x14ac:dyDescent="0.25">
      <c r="A267" s="13">
        <v>44343</v>
      </c>
      <c r="B267" s="14">
        <v>324838</v>
      </c>
      <c r="C267" s="14" t="s">
        <v>59</v>
      </c>
      <c r="D267" s="15">
        <v>372.04</v>
      </c>
      <c r="E267" s="15"/>
      <c r="F267" s="16">
        <f t="shared" si="4"/>
        <v>37499.550000000432</v>
      </c>
      <c r="G267" s="17" t="s">
        <v>161</v>
      </c>
      <c r="H267" s="18" t="s">
        <v>241</v>
      </c>
      <c r="I267" s="20">
        <v>5335815</v>
      </c>
      <c r="J267" s="19">
        <v>44245</v>
      </c>
    </row>
    <row r="268" spans="1:10" x14ac:dyDescent="0.25">
      <c r="A268" s="13">
        <v>44343</v>
      </c>
      <c r="B268" s="14">
        <v>325632</v>
      </c>
      <c r="C268" s="14" t="s">
        <v>59</v>
      </c>
      <c r="D268" s="15">
        <v>884</v>
      </c>
      <c r="E268" s="15"/>
      <c r="F268" s="16">
        <f t="shared" si="4"/>
        <v>36615.550000000432</v>
      </c>
      <c r="G268" s="17" t="s">
        <v>60</v>
      </c>
      <c r="H268" s="18" t="s">
        <v>213</v>
      </c>
      <c r="I268" s="20">
        <v>156435</v>
      </c>
      <c r="J268" s="19">
        <v>44315</v>
      </c>
    </row>
    <row r="269" spans="1:10" x14ac:dyDescent="0.25">
      <c r="A269" s="13">
        <v>44343</v>
      </c>
      <c r="B269" s="14">
        <v>326154</v>
      </c>
      <c r="C269" s="14" t="s">
        <v>59</v>
      </c>
      <c r="D269" s="15">
        <v>18220.5</v>
      </c>
      <c r="E269" s="15"/>
      <c r="F269" s="16">
        <f t="shared" si="4"/>
        <v>18395.050000000432</v>
      </c>
      <c r="G269" s="17" t="s">
        <v>60</v>
      </c>
      <c r="H269" s="18" t="s">
        <v>150</v>
      </c>
      <c r="I269" s="20">
        <v>59940</v>
      </c>
      <c r="J269" s="19">
        <v>44315</v>
      </c>
    </row>
    <row r="270" spans="1:10" x14ac:dyDescent="0.25">
      <c r="A270" s="13">
        <v>44343</v>
      </c>
      <c r="B270" s="14">
        <v>326544</v>
      </c>
      <c r="C270" s="14" t="s">
        <v>59</v>
      </c>
      <c r="D270" s="15">
        <v>800.29</v>
      </c>
      <c r="E270" s="15"/>
      <c r="F270" s="16">
        <f t="shared" si="4"/>
        <v>17594.760000000431</v>
      </c>
      <c r="G270" s="17" t="s">
        <v>60</v>
      </c>
      <c r="H270" s="18" t="s">
        <v>242</v>
      </c>
      <c r="I270" s="20">
        <v>220868</v>
      </c>
      <c r="J270" s="19">
        <v>44315</v>
      </c>
    </row>
    <row r="271" spans="1:10" x14ac:dyDescent="0.25">
      <c r="A271" s="13">
        <v>44343</v>
      </c>
      <c r="B271" s="14">
        <v>327039</v>
      </c>
      <c r="C271" s="14" t="s">
        <v>59</v>
      </c>
      <c r="D271" s="15">
        <v>2475</v>
      </c>
      <c r="E271" s="15"/>
      <c r="F271" s="16">
        <f t="shared" si="4"/>
        <v>15119.760000000431</v>
      </c>
      <c r="G271" s="17" t="s">
        <v>60</v>
      </c>
      <c r="H271" s="18" t="s">
        <v>85</v>
      </c>
      <c r="I271" s="20">
        <v>283729</v>
      </c>
      <c r="J271" s="19">
        <v>44315</v>
      </c>
    </row>
    <row r="272" spans="1:10" x14ac:dyDescent="0.25">
      <c r="A272" s="13">
        <v>44343</v>
      </c>
      <c r="B272" s="14">
        <v>327456</v>
      </c>
      <c r="C272" s="14" t="s">
        <v>59</v>
      </c>
      <c r="D272" s="15">
        <v>2127.1</v>
      </c>
      <c r="E272" s="15"/>
      <c r="F272" s="16">
        <f t="shared" si="4"/>
        <v>12992.660000000431</v>
      </c>
      <c r="G272" s="17" t="s">
        <v>60</v>
      </c>
      <c r="H272" s="18" t="s">
        <v>80</v>
      </c>
      <c r="I272" s="20">
        <v>281367</v>
      </c>
      <c r="J272" s="19">
        <v>44315</v>
      </c>
    </row>
    <row r="273" spans="1:10" x14ac:dyDescent="0.25">
      <c r="A273" s="13">
        <v>44343</v>
      </c>
      <c r="B273" s="14">
        <v>327873</v>
      </c>
      <c r="C273" s="14" t="s">
        <v>59</v>
      </c>
      <c r="D273" s="15">
        <v>3000</v>
      </c>
      <c r="E273" s="15"/>
      <c r="F273" s="16">
        <f t="shared" si="4"/>
        <v>9992.660000000431</v>
      </c>
      <c r="G273" s="17" t="s">
        <v>60</v>
      </c>
      <c r="H273" s="18" t="s">
        <v>84</v>
      </c>
      <c r="I273" s="20">
        <v>118671</v>
      </c>
      <c r="J273" s="19">
        <v>44315</v>
      </c>
    </row>
    <row r="274" spans="1:10" x14ac:dyDescent="0.25">
      <c r="A274" s="13">
        <v>44343</v>
      </c>
      <c r="B274" s="14">
        <v>328203</v>
      </c>
      <c r="C274" s="14" t="s">
        <v>59</v>
      </c>
      <c r="D274" s="15">
        <v>440.85</v>
      </c>
      <c r="E274" s="15"/>
      <c r="F274" s="16">
        <f t="shared" si="4"/>
        <v>9551.8100000004306</v>
      </c>
      <c r="G274" s="17" t="s">
        <v>60</v>
      </c>
      <c r="H274" s="18" t="s">
        <v>243</v>
      </c>
      <c r="I274" s="20">
        <v>1088414</v>
      </c>
      <c r="J274" s="19">
        <v>44315</v>
      </c>
    </row>
    <row r="275" spans="1:10" x14ac:dyDescent="0.25">
      <c r="A275" s="13">
        <v>44343</v>
      </c>
      <c r="B275" s="14">
        <v>328606</v>
      </c>
      <c r="C275" s="14" t="s">
        <v>59</v>
      </c>
      <c r="D275" s="15">
        <v>4079.88</v>
      </c>
      <c r="E275" s="15"/>
      <c r="F275" s="16">
        <f t="shared" si="4"/>
        <v>5471.9300000004305</v>
      </c>
      <c r="G275" s="17" t="s">
        <v>60</v>
      </c>
      <c r="H275" s="18" t="s">
        <v>71</v>
      </c>
      <c r="I275" s="20">
        <v>202705</v>
      </c>
      <c r="J275" s="19">
        <v>44315</v>
      </c>
    </row>
    <row r="276" spans="1:10" x14ac:dyDescent="0.25">
      <c r="A276" s="13">
        <v>44344</v>
      </c>
      <c r="B276" s="14">
        <v>843605</v>
      </c>
      <c r="C276" s="14" t="s">
        <v>26</v>
      </c>
      <c r="D276" s="15"/>
      <c r="E276" s="15">
        <v>17000</v>
      </c>
      <c r="F276" s="16">
        <f t="shared" si="4"/>
        <v>22471.93000000043</v>
      </c>
      <c r="G276" s="17" t="s">
        <v>27</v>
      </c>
      <c r="H276" s="18" t="s">
        <v>22</v>
      </c>
      <c r="I276" s="20"/>
      <c r="J276" s="19"/>
    </row>
    <row r="277" spans="1:10" x14ac:dyDescent="0.25">
      <c r="A277" s="13">
        <v>44344</v>
      </c>
      <c r="B277" s="14">
        <v>128085</v>
      </c>
      <c r="C277" s="14" t="s">
        <v>54</v>
      </c>
      <c r="D277" s="15">
        <v>217.5</v>
      </c>
      <c r="E277" s="15"/>
      <c r="F277" s="16">
        <f t="shared" si="4"/>
        <v>22254.43000000043</v>
      </c>
      <c r="G277" s="17" t="s">
        <v>190</v>
      </c>
      <c r="H277" s="18" t="s">
        <v>244</v>
      </c>
      <c r="I277" s="20">
        <v>6714</v>
      </c>
      <c r="J277" s="19">
        <v>44342</v>
      </c>
    </row>
    <row r="278" spans="1:10" x14ac:dyDescent="0.25">
      <c r="A278" s="13">
        <v>44344</v>
      </c>
      <c r="B278" s="14">
        <v>128405</v>
      </c>
      <c r="C278" s="14" t="s">
        <v>54</v>
      </c>
      <c r="D278" s="15">
        <v>1408.5</v>
      </c>
      <c r="E278" s="15"/>
      <c r="F278" s="16">
        <f t="shared" si="4"/>
        <v>20845.93000000043</v>
      </c>
      <c r="G278" s="17" t="s">
        <v>190</v>
      </c>
      <c r="H278" s="18" t="s">
        <v>191</v>
      </c>
      <c r="I278" s="20">
        <v>73369154</v>
      </c>
      <c r="J278" s="19">
        <v>44342</v>
      </c>
    </row>
    <row r="279" spans="1:10" x14ac:dyDescent="0.25">
      <c r="A279" s="13">
        <v>44344</v>
      </c>
      <c r="B279" s="14">
        <v>128683</v>
      </c>
      <c r="C279" s="14" t="s">
        <v>54</v>
      </c>
      <c r="D279" s="15">
        <v>468</v>
      </c>
      <c r="E279" s="15"/>
      <c r="F279" s="16">
        <f t="shared" si="4"/>
        <v>20377.93000000043</v>
      </c>
      <c r="G279" s="17" t="s">
        <v>190</v>
      </c>
      <c r="H279" s="18" t="s">
        <v>191</v>
      </c>
      <c r="I279" s="20">
        <v>73369155</v>
      </c>
      <c r="J279" s="19">
        <v>44342</v>
      </c>
    </row>
    <row r="280" spans="1:10" x14ac:dyDescent="0.25">
      <c r="A280" s="13">
        <v>44344</v>
      </c>
      <c r="B280" s="14">
        <v>300036</v>
      </c>
      <c r="C280" s="14" t="s">
        <v>158</v>
      </c>
      <c r="D280" s="15">
        <v>280</v>
      </c>
      <c r="E280" s="15"/>
      <c r="F280" s="16">
        <f t="shared" si="4"/>
        <v>20097.93000000043</v>
      </c>
      <c r="G280" s="17" t="s">
        <v>245</v>
      </c>
      <c r="H280" s="18" t="s">
        <v>246</v>
      </c>
      <c r="I280" s="20">
        <v>28260</v>
      </c>
      <c r="J280" s="19">
        <v>44323</v>
      </c>
    </row>
    <row r="281" spans="1:10" x14ac:dyDescent="0.25">
      <c r="A281" s="13">
        <v>44344</v>
      </c>
      <c r="B281" s="14">
        <v>378022</v>
      </c>
      <c r="C281" s="14" t="s">
        <v>59</v>
      </c>
      <c r="D281" s="15">
        <v>4666.2</v>
      </c>
      <c r="E281" s="15"/>
      <c r="F281" s="16">
        <f t="shared" si="4"/>
        <v>15431.730000000429</v>
      </c>
      <c r="G281" s="17" t="s">
        <v>60</v>
      </c>
      <c r="H281" s="18" t="s">
        <v>77</v>
      </c>
      <c r="I281" s="20">
        <v>2941971</v>
      </c>
      <c r="J281" s="19">
        <v>44302</v>
      </c>
    </row>
    <row r="282" spans="1:10" x14ac:dyDescent="0.25">
      <c r="A282" s="13">
        <v>44344</v>
      </c>
      <c r="B282" s="14">
        <v>379936</v>
      </c>
      <c r="C282" s="14" t="s">
        <v>59</v>
      </c>
      <c r="D282" s="15">
        <v>3732.96</v>
      </c>
      <c r="E282" s="15"/>
      <c r="F282" s="16">
        <f t="shared" si="4"/>
        <v>11698.77000000043</v>
      </c>
      <c r="G282" s="17" t="s">
        <v>60</v>
      </c>
      <c r="H282" s="18" t="s">
        <v>77</v>
      </c>
      <c r="I282" s="20">
        <v>2955568</v>
      </c>
      <c r="J282" s="19">
        <v>44316</v>
      </c>
    </row>
    <row r="283" spans="1:10" x14ac:dyDescent="0.25">
      <c r="A283" s="13">
        <v>44344</v>
      </c>
      <c r="B283" s="14">
        <v>382734</v>
      </c>
      <c r="C283" s="14" t="s">
        <v>59</v>
      </c>
      <c r="D283" s="15">
        <v>2321.4499999999998</v>
      </c>
      <c r="E283" s="15"/>
      <c r="F283" s="16">
        <f t="shared" si="4"/>
        <v>9377.320000000429</v>
      </c>
      <c r="G283" s="17" t="s">
        <v>60</v>
      </c>
      <c r="H283" s="18" t="s">
        <v>71</v>
      </c>
      <c r="I283" s="20">
        <v>513569</v>
      </c>
      <c r="J283" s="19">
        <v>44316</v>
      </c>
    </row>
    <row r="284" spans="1:10" x14ac:dyDescent="0.25">
      <c r="A284" s="13">
        <v>44344</v>
      </c>
      <c r="B284" s="14">
        <v>383786</v>
      </c>
      <c r="C284" s="14" t="s">
        <v>59</v>
      </c>
      <c r="D284" s="15">
        <v>2075.31</v>
      </c>
      <c r="E284" s="15"/>
      <c r="F284" s="16">
        <f t="shared" si="4"/>
        <v>7302.0100000004295</v>
      </c>
      <c r="G284" s="17" t="s">
        <v>69</v>
      </c>
      <c r="H284" s="18" t="s">
        <v>70</v>
      </c>
      <c r="I284" s="20">
        <v>430</v>
      </c>
      <c r="J284" s="19">
        <v>44316</v>
      </c>
    </row>
    <row r="285" spans="1:10" x14ac:dyDescent="0.25">
      <c r="A285" s="13">
        <v>44344</v>
      </c>
      <c r="B285" s="14">
        <v>384226</v>
      </c>
      <c r="C285" s="14" t="s">
        <v>59</v>
      </c>
      <c r="D285" s="15">
        <v>217.5</v>
      </c>
      <c r="E285" s="15"/>
      <c r="F285" s="16">
        <f t="shared" si="4"/>
        <v>7084.5100000004295</v>
      </c>
      <c r="G285" s="17" t="s">
        <v>190</v>
      </c>
      <c r="H285" s="18" t="s">
        <v>247</v>
      </c>
      <c r="I285" s="20" t="s">
        <v>248</v>
      </c>
      <c r="J285" s="19">
        <v>44342</v>
      </c>
    </row>
    <row r="286" spans="1:10" x14ac:dyDescent="0.25">
      <c r="A286" s="13">
        <v>44344</v>
      </c>
      <c r="B286" s="14">
        <v>387171</v>
      </c>
      <c r="C286" s="14" t="s">
        <v>59</v>
      </c>
      <c r="D286" s="15">
        <v>2195.1</v>
      </c>
      <c r="E286" s="15"/>
      <c r="F286" s="16">
        <f t="shared" si="4"/>
        <v>4889.4100000004291</v>
      </c>
      <c r="G286" s="17" t="s">
        <v>60</v>
      </c>
      <c r="H286" s="18" t="s">
        <v>185</v>
      </c>
      <c r="I286" s="20">
        <v>135062</v>
      </c>
      <c r="J286" s="19">
        <v>44316</v>
      </c>
    </row>
    <row r="287" spans="1:10" x14ac:dyDescent="0.25">
      <c r="A287" s="13">
        <v>44347</v>
      </c>
      <c r="B287" s="14">
        <v>229521</v>
      </c>
      <c r="C287" s="14" t="s">
        <v>26</v>
      </c>
      <c r="D287" s="15"/>
      <c r="E287" s="15">
        <v>180000</v>
      </c>
      <c r="F287" s="16">
        <f t="shared" si="4"/>
        <v>184889.41000000044</v>
      </c>
      <c r="G287" s="17" t="s">
        <v>27</v>
      </c>
      <c r="H287" s="18" t="s">
        <v>22</v>
      </c>
      <c r="I287" s="20"/>
      <c r="J287" s="19"/>
    </row>
    <row r="288" spans="1:10" x14ac:dyDescent="0.25">
      <c r="A288" s="13">
        <v>44347</v>
      </c>
      <c r="B288" s="14">
        <v>311505</v>
      </c>
      <c r="C288" s="14" t="s">
        <v>75</v>
      </c>
      <c r="D288" s="15">
        <v>129758.04</v>
      </c>
      <c r="E288" s="15"/>
      <c r="F288" s="16">
        <f t="shared" si="4"/>
        <v>55131.370000000446</v>
      </c>
      <c r="G288" s="17" t="s">
        <v>109</v>
      </c>
      <c r="H288" s="18" t="s">
        <v>110</v>
      </c>
      <c r="I288" s="21">
        <v>44287</v>
      </c>
      <c r="J288" s="19">
        <v>44316</v>
      </c>
    </row>
    <row r="289" spans="1:10" x14ac:dyDescent="0.25">
      <c r="A289" s="13">
        <v>44347</v>
      </c>
      <c r="B289" s="14">
        <v>700207</v>
      </c>
      <c r="C289" s="14" t="s">
        <v>59</v>
      </c>
      <c r="D289" s="15">
        <v>410</v>
      </c>
      <c r="E289" s="15"/>
      <c r="F289" s="16">
        <f t="shared" si="4"/>
        <v>54721.370000000446</v>
      </c>
      <c r="G289" s="17" t="s">
        <v>60</v>
      </c>
      <c r="H289" s="18" t="s">
        <v>63</v>
      </c>
      <c r="I289" s="20">
        <v>9053</v>
      </c>
      <c r="J289" s="19">
        <v>44315</v>
      </c>
    </row>
    <row r="290" spans="1:10" x14ac:dyDescent="0.25">
      <c r="A290" s="13">
        <v>44347</v>
      </c>
      <c r="B290" s="14">
        <v>701219</v>
      </c>
      <c r="C290" s="14" t="s">
        <v>59</v>
      </c>
      <c r="D290" s="15">
        <v>1797.48</v>
      </c>
      <c r="E290" s="15"/>
      <c r="F290" s="16">
        <f t="shared" si="4"/>
        <v>52923.890000000443</v>
      </c>
      <c r="G290" s="17" t="s">
        <v>60</v>
      </c>
      <c r="H290" s="18" t="s">
        <v>249</v>
      </c>
      <c r="I290" s="20">
        <v>155652</v>
      </c>
      <c r="J290" s="19">
        <v>44315</v>
      </c>
    </row>
    <row r="291" spans="1:10" x14ac:dyDescent="0.25">
      <c r="A291" s="13">
        <v>44347</v>
      </c>
      <c r="B291" s="14">
        <v>701840</v>
      </c>
      <c r="C291" s="14" t="s">
        <v>59</v>
      </c>
      <c r="D291" s="15">
        <v>1324.67</v>
      </c>
      <c r="E291" s="15"/>
      <c r="F291" s="16">
        <f t="shared" si="4"/>
        <v>51599.220000000445</v>
      </c>
      <c r="G291" s="17" t="s">
        <v>60</v>
      </c>
      <c r="H291" s="18" t="s">
        <v>66</v>
      </c>
      <c r="I291" s="20">
        <v>74298</v>
      </c>
      <c r="J291" s="19">
        <v>44315</v>
      </c>
    </row>
    <row r="292" spans="1:10" x14ac:dyDescent="0.25">
      <c r="A292" s="13">
        <v>44347</v>
      </c>
      <c r="B292" s="14">
        <v>703011</v>
      </c>
      <c r="C292" s="14" t="s">
        <v>59</v>
      </c>
      <c r="D292" s="15">
        <v>658.72</v>
      </c>
      <c r="E292" s="15"/>
      <c r="F292" s="16">
        <f t="shared" si="4"/>
        <v>50940.500000000444</v>
      </c>
      <c r="G292" s="17" t="s">
        <v>60</v>
      </c>
      <c r="H292" s="18" t="s">
        <v>66</v>
      </c>
      <c r="I292" s="20">
        <v>74049</v>
      </c>
      <c r="J292" s="19">
        <v>44315</v>
      </c>
    </row>
    <row r="293" spans="1:10" x14ac:dyDescent="0.25">
      <c r="A293" s="13">
        <v>44347</v>
      </c>
      <c r="B293" s="14">
        <v>703757</v>
      </c>
      <c r="C293" s="14" t="s">
        <v>59</v>
      </c>
      <c r="D293" s="15">
        <v>1476</v>
      </c>
      <c r="E293" s="15"/>
      <c r="F293" s="16">
        <f t="shared" si="4"/>
        <v>49464.500000000444</v>
      </c>
      <c r="G293" s="17" t="s">
        <v>60</v>
      </c>
      <c r="H293" s="18" t="s">
        <v>97</v>
      </c>
      <c r="I293" s="20">
        <v>172666</v>
      </c>
      <c r="J293" s="19">
        <v>44315</v>
      </c>
    </row>
    <row r="294" spans="1:10" x14ac:dyDescent="0.25">
      <c r="A294" s="13">
        <v>44347</v>
      </c>
      <c r="B294" s="14">
        <v>704530</v>
      </c>
      <c r="C294" s="14" t="s">
        <v>59</v>
      </c>
      <c r="D294" s="15">
        <v>1226.58</v>
      </c>
      <c r="E294" s="15"/>
      <c r="F294" s="16">
        <f t="shared" si="4"/>
        <v>48237.920000000442</v>
      </c>
      <c r="G294" s="17" t="s">
        <v>60</v>
      </c>
      <c r="H294" s="18" t="s">
        <v>98</v>
      </c>
      <c r="I294" s="20">
        <v>1178189</v>
      </c>
      <c r="J294" s="19">
        <v>44315</v>
      </c>
    </row>
    <row r="295" spans="1:10" x14ac:dyDescent="0.25">
      <c r="A295" s="13">
        <v>44347</v>
      </c>
      <c r="B295" s="14">
        <v>705115</v>
      </c>
      <c r="C295" s="14" t="s">
        <v>59</v>
      </c>
      <c r="D295" s="15">
        <v>1060.2</v>
      </c>
      <c r="E295" s="15"/>
      <c r="F295" s="16">
        <f t="shared" si="4"/>
        <v>47177.720000000445</v>
      </c>
      <c r="G295" s="17" t="s">
        <v>60</v>
      </c>
      <c r="H295" s="18" t="s">
        <v>97</v>
      </c>
      <c r="I295" s="20">
        <v>172819</v>
      </c>
      <c r="J295" s="19">
        <v>44315</v>
      </c>
    </row>
    <row r="296" spans="1:10" x14ac:dyDescent="0.25">
      <c r="A296" s="13">
        <v>44347</v>
      </c>
      <c r="B296" s="14">
        <v>705968</v>
      </c>
      <c r="C296" s="14" t="s">
        <v>59</v>
      </c>
      <c r="D296" s="15">
        <v>330</v>
      </c>
      <c r="E296" s="15"/>
      <c r="F296" s="16">
        <f t="shared" si="4"/>
        <v>46847.720000000445</v>
      </c>
      <c r="G296" s="17" t="s">
        <v>60</v>
      </c>
      <c r="H296" s="18" t="s">
        <v>250</v>
      </c>
      <c r="I296" s="20">
        <v>28444</v>
      </c>
      <c r="J296" s="19">
        <v>44317</v>
      </c>
    </row>
    <row r="297" spans="1:10" x14ac:dyDescent="0.25">
      <c r="A297" s="13">
        <v>44347</v>
      </c>
      <c r="B297" s="14">
        <v>706640</v>
      </c>
      <c r="C297" s="14" t="s">
        <v>59</v>
      </c>
      <c r="D297" s="15">
        <v>996.36</v>
      </c>
      <c r="E297" s="15"/>
      <c r="F297" s="16">
        <f t="shared" si="4"/>
        <v>45851.360000000444</v>
      </c>
      <c r="G297" s="17" t="s">
        <v>60</v>
      </c>
      <c r="H297" s="18" t="s">
        <v>240</v>
      </c>
      <c r="I297" s="20">
        <v>17149</v>
      </c>
      <c r="J297" s="19">
        <v>44315</v>
      </c>
    </row>
    <row r="298" spans="1:10" x14ac:dyDescent="0.25">
      <c r="A298" s="13">
        <v>44347</v>
      </c>
      <c r="B298" s="14">
        <v>707687</v>
      </c>
      <c r="C298" s="14" t="s">
        <v>59</v>
      </c>
      <c r="D298" s="15">
        <v>5230.13</v>
      </c>
      <c r="E298" s="15"/>
      <c r="F298" s="16">
        <f t="shared" si="4"/>
        <v>40621.230000000447</v>
      </c>
      <c r="G298" s="17" t="s">
        <v>60</v>
      </c>
      <c r="H298" s="18" t="s">
        <v>100</v>
      </c>
      <c r="I298" s="20">
        <v>790781</v>
      </c>
      <c r="J298" s="19">
        <v>44315</v>
      </c>
    </row>
    <row r="299" spans="1:10" x14ac:dyDescent="0.25">
      <c r="A299" s="13">
        <v>44347</v>
      </c>
      <c r="B299" s="14">
        <v>708283</v>
      </c>
      <c r="C299" s="14" t="s">
        <v>59</v>
      </c>
      <c r="D299" s="15">
        <v>646</v>
      </c>
      <c r="E299" s="15"/>
      <c r="F299" s="16">
        <f t="shared" si="4"/>
        <v>39975.230000000447</v>
      </c>
      <c r="G299" s="17" t="s">
        <v>60</v>
      </c>
      <c r="H299" s="18" t="s">
        <v>100</v>
      </c>
      <c r="I299" s="20">
        <v>4454</v>
      </c>
      <c r="J299" s="19">
        <v>44256</v>
      </c>
    </row>
    <row r="300" spans="1:10" x14ac:dyDescent="0.25">
      <c r="A300" s="13">
        <v>44347</v>
      </c>
      <c r="B300" s="14">
        <v>708960</v>
      </c>
      <c r="C300" s="14" t="s">
        <v>59</v>
      </c>
      <c r="D300" s="15">
        <v>1917.48</v>
      </c>
      <c r="E300" s="15"/>
      <c r="F300" s="16">
        <f t="shared" si="4"/>
        <v>38057.750000000444</v>
      </c>
      <c r="G300" s="17" t="s">
        <v>60</v>
      </c>
      <c r="H300" s="18" t="s">
        <v>100</v>
      </c>
      <c r="I300" s="20">
        <v>779809</v>
      </c>
      <c r="J300" s="19">
        <v>44256</v>
      </c>
    </row>
    <row r="301" spans="1:10" x14ac:dyDescent="0.25">
      <c r="A301" s="13">
        <v>44347</v>
      </c>
      <c r="B301" s="14">
        <v>709708</v>
      </c>
      <c r="C301" s="14" t="s">
        <v>59</v>
      </c>
      <c r="D301" s="15">
        <v>2196.67</v>
      </c>
      <c r="E301" s="15"/>
      <c r="F301" s="16">
        <f t="shared" si="4"/>
        <v>35861.080000000446</v>
      </c>
      <c r="G301" s="17" t="s">
        <v>60</v>
      </c>
      <c r="H301" s="18" t="s">
        <v>100</v>
      </c>
      <c r="I301" s="20">
        <v>5289</v>
      </c>
      <c r="J301" s="19">
        <v>44316</v>
      </c>
    </row>
    <row r="302" spans="1:10" x14ac:dyDescent="0.25">
      <c r="A302" s="13">
        <v>44347</v>
      </c>
      <c r="B302" s="14">
        <v>710433</v>
      </c>
      <c r="C302" s="14" t="s">
        <v>59</v>
      </c>
      <c r="D302" s="15">
        <v>588</v>
      </c>
      <c r="E302" s="15"/>
      <c r="F302" s="16">
        <f t="shared" si="4"/>
        <v>35273.080000000446</v>
      </c>
      <c r="G302" s="17" t="s">
        <v>60</v>
      </c>
      <c r="H302" s="18" t="s">
        <v>251</v>
      </c>
      <c r="I302" s="20">
        <v>14103</v>
      </c>
      <c r="J302" s="19">
        <v>44316</v>
      </c>
    </row>
    <row r="303" spans="1:10" x14ac:dyDescent="0.25">
      <c r="A303" s="13">
        <v>44347</v>
      </c>
      <c r="B303" s="14">
        <v>711186</v>
      </c>
      <c r="C303" s="14" t="s">
        <v>59</v>
      </c>
      <c r="D303" s="15">
        <v>4642.6099999999997</v>
      </c>
      <c r="E303" s="15"/>
      <c r="F303" s="16">
        <f t="shared" si="4"/>
        <v>30630.470000000445</v>
      </c>
      <c r="G303" s="17" t="s">
        <v>60</v>
      </c>
      <c r="H303" s="18" t="s">
        <v>99</v>
      </c>
      <c r="I303" s="20">
        <v>10636</v>
      </c>
      <c r="J303" s="19">
        <v>44285</v>
      </c>
    </row>
    <row r="304" spans="1:10" x14ac:dyDescent="0.25">
      <c r="A304" s="13">
        <v>44347</v>
      </c>
      <c r="B304" s="14">
        <v>712756</v>
      </c>
      <c r="C304" s="14" t="s">
        <v>59</v>
      </c>
      <c r="D304" s="15">
        <v>2558.2399999999998</v>
      </c>
      <c r="E304" s="15"/>
      <c r="F304" s="16">
        <f t="shared" si="4"/>
        <v>28072.230000000447</v>
      </c>
      <c r="G304" s="17" t="s">
        <v>60</v>
      </c>
      <c r="H304" s="18" t="s">
        <v>252</v>
      </c>
      <c r="I304" s="20">
        <v>248441</v>
      </c>
      <c r="J304" s="19">
        <v>44316</v>
      </c>
    </row>
    <row r="305" spans="1:10" x14ac:dyDescent="0.25">
      <c r="A305" s="13">
        <v>44347</v>
      </c>
      <c r="B305" s="14">
        <v>713566</v>
      </c>
      <c r="C305" s="14" t="s">
        <v>59</v>
      </c>
      <c r="D305" s="15">
        <v>2700</v>
      </c>
      <c r="E305" s="15"/>
      <c r="F305" s="16">
        <f t="shared" si="4"/>
        <v>25372.230000000447</v>
      </c>
      <c r="G305" s="17" t="s">
        <v>60</v>
      </c>
      <c r="H305" s="18" t="s">
        <v>66</v>
      </c>
      <c r="I305" s="20">
        <v>68750</v>
      </c>
      <c r="J305" s="19">
        <v>44287</v>
      </c>
    </row>
    <row r="306" spans="1:10" x14ac:dyDescent="0.25">
      <c r="A306" s="13">
        <v>44347</v>
      </c>
      <c r="B306" s="14">
        <v>721483</v>
      </c>
      <c r="C306" s="14" t="s">
        <v>59</v>
      </c>
      <c r="D306" s="15">
        <v>1000.5</v>
      </c>
      <c r="E306" s="15"/>
      <c r="F306" s="16">
        <f t="shared" si="4"/>
        <v>24371.730000000447</v>
      </c>
      <c r="G306" s="17" t="s">
        <v>60</v>
      </c>
      <c r="H306" s="18" t="s">
        <v>183</v>
      </c>
      <c r="I306" s="20">
        <v>834</v>
      </c>
      <c r="J306" s="19">
        <v>44301</v>
      </c>
    </row>
    <row r="307" spans="1:10" x14ac:dyDescent="0.25">
      <c r="A307" s="13">
        <v>44347</v>
      </c>
      <c r="B307" s="14">
        <v>722185</v>
      </c>
      <c r="C307" s="14" t="s">
        <v>59</v>
      </c>
      <c r="D307" s="15">
        <v>853.5</v>
      </c>
      <c r="E307" s="15"/>
      <c r="F307" s="16">
        <f t="shared" si="4"/>
        <v>23518.230000000447</v>
      </c>
      <c r="G307" s="17" t="s">
        <v>60</v>
      </c>
      <c r="H307" s="18" t="s">
        <v>183</v>
      </c>
      <c r="I307" s="20">
        <v>913</v>
      </c>
      <c r="J307" s="19">
        <v>44315</v>
      </c>
    </row>
    <row r="308" spans="1:10" x14ac:dyDescent="0.25">
      <c r="A308" s="13">
        <v>44347</v>
      </c>
      <c r="B308" s="14">
        <v>723242</v>
      </c>
      <c r="C308" s="14" t="s">
        <v>59</v>
      </c>
      <c r="D308" s="15">
        <v>483.95</v>
      </c>
      <c r="E308" s="15"/>
      <c r="F308" s="16">
        <f t="shared" si="4"/>
        <v>23034.280000000446</v>
      </c>
      <c r="G308" s="17" t="s">
        <v>60</v>
      </c>
      <c r="H308" s="18" t="s">
        <v>77</v>
      </c>
      <c r="I308" s="20">
        <v>2953470</v>
      </c>
      <c r="J308" s="19">
        <v>44315</v>
      </c>
    </row>
    <row r="309" spans="1:10" x14ac:dyDescent="0.25">
      <c r="A309" s="13">
        <v>44347</v>
      </c>
      <c r="B309" s="14">
        <v>724589</v>
      </c>
      <c r="C309" s="14" t="s">
        <v>59</v>
      </c>
      <c r="D309" s="15">
        <v>11.2</v>
      </c>
      <c r="E309" s="15"/>
      <c r="F309" s="16">
        <f t="shared" si="4"/>
        <v>23023.080000000446</v>
      </c>
      <c r="G309" s="17" t="s">
        <v>60</v>
      </c>
      <c r="H309" s="18" t="s">
        <v>71</v>
      </c>
      <c r="I309" s="20">
        <v>513791</v>
      </c>
      <c r="J309" s="19">
        <v>44319</v>
      </c>
    </row>
    <row r="310" spans="1:10" x14ac:dyDescent="0.25">
      <c r="A310" s="13">
        <v>44347</v>
      </c>
      <c r="B310" s="14">
        <v>725342</v>
      </c>
      <c r="C310" s="14" t="s">
        <v>59</v>
      </c>
      <c r="D310" s="15">
        <v>3975.7</v>
      </c>
      <c r="E310" s="15"/>
      <c r="F310" s="16">
        <f t="shared" si="4"/>
        <v>19047.380000000445</v>
      </c>
      <c r="G310" s="17" t="s">
        <v>60</v>
      </c>
      <c r="H310" s="18" t="s">
        <v>253</v>
      </c>
      <c r="I310" s="20">
        <v>102818</v>
      </c>
      <c r="J310" s="19">
        <v>44316</v>
      </c>
    </row>
    <row r="311" spans="1:10" x14ac:dyDescent="0.25">
      <c r="A311" s="13">
        <v>44347</v>
      </c>
      <c r="B311" s="14">
        <v>726133</v>
      </c>
      <c r="C311" s="14" t="s">
        <v>59</v>
      </c>
      <c r="D311" s="15">
        <v>2749.78</v>
      </c>
      <c r="E311" s="15"/>
      <c r="F311" s="16">
        <f t="shared" si="4"/>
        <v>16297.600000000444</v>
      </c>
      <c r="G311" s="17" t="s">
        <v>60</v>
      </c>
      <c r="H311" s="18" t="s">
        <v>62</v>
      </c>
      <c r="I311" s="20">
        <v>164548</v>
      </c>
      <c r="J311" s="19">
        <v>44316</v>
      </c>
    </row>
    <row r="312" spans="1:10" x14ac:dyDescent="0.25">
      <c r="A312" s="13">
        <v>44347</v>
      </c>
      <c r="B312" s="14">
        <v>726799</v>
      </c>
      <c r="C312" s="14" t="s">
        <v>59</v>
      </c>
      <c r="D312" s="15">
        <v>550</v>
      </c>
      <c r="E312" s="15"/>
      <c r="F312" s="16">
        <f t="shared" si="4"/>
        <v>15747.600000000444</v>
      </c>
      <c r="G312" s="17" t="s">
        <v>60</v>
      </c>
      <c r="H312" s="18" t="s">
        <v>62</v>
      </c>
      <c r="I312" s="20">
        <v>163799</v>
      </c>
      <c r="J312" s="19">
        <v>44301</v>
      </c>
    </row>
    <row r="313" spans="1:10" x14ac:dyDescent="0.25">
      <c r="A313" s="13">
        <v>44347</v>
      </c>
      <c r="B313" s="14">
        <v>727500</v>
      </c>
      <c r="C313" s="14" t="s">
        <v>59</v>
      </c>
      <c r="D313" s="15">
        <v>756</v>
      </c>
      <c r="E313" s="15"/>
      <c r="F313" s="16">
        <f t="shared" si="4"/>
        <v>14991.600000000444</v>
      </c>
      <c r="G313" s="17" t="s">
        <v>60</v>
      </c>
      <c r="H313" s="18" t="s">
        <v>237</v>
      </c>
      <c r="I313" s="20">
        <v>369930</v>
      </c>
      <c r="J313" s="19">
        <v>44315</v>
      </c>
    </row>
    <row r="314" spans="1:10" x14ac:dyDescent="0.25">
      <c r="A314" s="13">
        <v>44347</v>
      </c>
      <c r="B314" s="14">
        <v>728274</v>
      </c>
      <c r="C314" s="14" t="s">
        <v>59</v>
      </c>
      <c r="D314" s="15">
        <v>2462.31</v>
      </c>
      <c r="E314" s="15"/>
      <c r="F314" s="16">
        <f t="shared" si="4"/>
        <v>12529.290000000445</v>
      </c>
      <c r="G314" s="17" t="s">
        <v>60</v>
      </c>
      <c r="H314" s="18" t="s">
        <v>254</v>
      </c>
      <c r="I314" s="20">
        <v>138399</v>
      </c>
      <c r="J314" s="19">
        <v>44315</v>
      </c>
    </row>
    <row r="315" spans="1:10" x14ac:dyDescent="0.25">
      <c r="A315" s="13">
        <v>44347</v>
      </c>
      <c r="B315" s="14">
        <v>730195</v>
      </c>
      <c r="C315" s="14" t="s">
        <v>59</v>
      </c>
      <c r="D315" s="15">
        <v>300</v>
      </c>
      <c r="E315" s="15"/>
      <c r="F315" s="16">
        <f t="shared" si="4"/>
        <v>12229.290000000445</v>
      </c>
      <c r="G315" s="17" t="s">
        <v>60</v>
      </c>
      <c r="H315" s="18" t="s">
        <v>243</v>
      </c>
      <c r="I315" s="20">
        <v>1089061</v>
      </c>
      <c r="J315" s="19">
        <v>44319</v>
      </c>
    </row>
    <row r="316" spans="1:10" x14ac:dyDescent="0.25">
      <c r="A316" s="13">
        <v>44347</v>
      </c>
      <c r="B316" s="14">
        <v>730771</v>
      </c>
      <c r="C316" s="14" t="s">
        <v>59</v>
      </c>
      <c r="D316" s="15">
        <v>1067.04</v>
      </c>
      <c r="E316" s="15"/>
      <c r="F316" s="16">
        <f t="shared" si="4"/>
        <v>11162.250000000444</v>
      </c>
      <c r="G316" s="17" t="s">
        <v>60</v>
      </c>
      <c r="H316" s="18" t="s">
        <v>71</v>
      </c>
      <c r="I316" s="20">
        <v>203356</v>
      </c>
      <c r="J316" s="19">
        <v>44319</v>
      </c>
    </row>
    <row r="317" spans="1:10" x14ac:dyDescent="0.25">
      <c r="A317" s="13">
        <v>44347</v>
      </c>
      <c r="B317" s="14">
        <v>731715</v>
      </c>
      <c r="C317" s="14" t="s">
        <v>59</v>
      </c>
      <c r="D317" s="15">
        <v>1137.07</v>
      </c>
      <c r="E317" s="15"/>
      <c r="F317" s="16">
        <f t="shared" si="4"/>
        <v>10025.180000000444</v>
      </c>
      <c r="G317" s="17" t="s">
        <v>69</v>
      </c>
      <c r="H317" s="18" t="s">
        <v>70</v>
      </c>
      <c r="I317" s="20">
        <v>3661</v>
      </c>
      <c r="J317" s="19">
        <v>44318</v>
      </c>
    </row>
    <row r="318" spans="1:10" x14ac:dyDescent="0.25">
      <c r="A318" s="13">
        <v>44347</v>
      </c>
      <c r="B318" s="14">
        <v>732544</v>
      </c>
      <c r="C318" s="14" t="s">
        <v>59</v>
      </c>
      <c r="D318" s="15">
        <v>3920.71</v>
      </c>
      <c r="E318" s="15"/>
      <c r="F318" s="16">
        <f t="shared" si="4"/>
        <v>6104.4700000004441</v>
      </c>
      <c r="G318" s="17" t="s">
        <v>69</v>
      </c>
      <c r="H318" s="18" t="s">
        <v>70</v>
      </c>
      <c r="I318" s="20">
        <v>433</v>
      </c>
      <c r="J318" s="19">
        <v>44319</v>
      </c>
    </row>
    <row r="319" spans="1:10" x14ac:dyDescent="0.25">
      <c r="A319" s="13">
        <v>44347</v>
      </c>
      <c r="B319" s="14">
        <v>916245</v>
      </c>
      <c r="C319" s="14" t="s">
        <v>156</v>
      </c>
      <c r="D319" s="15">
        <v>262.04000000000002</v>
      </c>
      <c r="E319" s="15"/>
      <c r="F319" s="16">
        <f t="shared" si="4"/>
        <v>5842.4300000004441</v>
      </c>
      <c r="G319" s="17" t="s">
        <v>157</v>
      </c>
      <c r="H319" s="18" t="s">
        <v>25</v>
      </c>
      <c r="I319" s="20">
        <v>65913</v>
      </c>
      <c r="J319" s="19">
        <v>44286</v>
      </c>
    </row>
    <row r="320" spans="1:10" x14ac:dyDescent="0.25">
      <c r="A320" s="13"/>
      <c r="B320" s="14"/>
      <c r="C320" s="14"/>
      <c r="D320" s="15"/>
      <c r="E320" s="15"/>
      <c r="F320" s="16"/>
      <c r="G320" s="17"/>
      <c r="H320" s="18"/>
      <c r="I320" s="20"/>
      <c r="J320" s="19"/>
    </row>
    <row r="321" spans="1:10" ht="15.75" thickBot="1" x14ac:dyDescent="0.3">
      <c r="A321" s="95" t="s">
        <v>37</v>
      </c>
      <c r="B321" s="96"/>
      <c r="C321" s="22"/>
      <c r="D321" s="23">
        <f>SUM(D10:D320)</f>
        <v>2049268.66</v>
      </c>
      <c r="E321" s="23">
        <f>SUM(E10:E320)</f>
        <v>2052000</v>
      </c>
      <c r="F321" s="24">
        <f>F9-D321+E321</f>
        <v>5842.4300000006333</v>
      </c>
      <c r="G321" s="25"/>
      <c r="H321" s="26"/>
      <c r="I321" s="59"/>
      <c r="J321" s="28"/>
    </row>
    <row r="322" spans="1:10" x14ac:dyDescent="0.25">
      <c r="A322" s="29" t="s">
        <v>38</v>
      </c>
      <c r="B322" s="3"/>
      <c r="C322" s="3"/>
      <c r="D322" s="4"/>
      <c r="E322" s="3"/>
      <c r="F322" s="3"/>
      <c r="G322" s="3"/>
      <c r="H322" s="3"/>
      <c r="I322" s="58"/>
      <c r="J322" s="5"/>
    </row>
    <row r="323" spans="1:10" x14ac:dyDescent="0.25">
      <c r="A323" s="29"/>
      <c r="B323" s="3"/>
      <c r="C323" s="3"/>
      <c r="D323" s="4"/>
      <c r="E323" s="3"/>
      <c r="F323" s="3"/>
      <c r="G323" s="3"/>
      <c r="H323" s="3"/>
      <c r="I323" s="58"/>
      <c r="J323" s="5"/>
    </row>
    <row r="324" spans="1:10" x14ac:dyDescent="0.25">
      <c r="A324" s="29"/>
      <c r="B324" s="3"/>
      <c r="C324" s="3"/>
      <c r="D324" s="4"/>
      <c r="E324" s="3"/>
      <c r="F324" s="3"/>
      <c r="G324" s="3"/>
      <c r="H324" s="3"/>
      <c r="I324" s="58"/>
      <c r="J324" s="5"/>
    </row>
    <row r="325" spans="1:10" x14ac:dyDescent="0.25">
      <c r="D325" s="1"/>
      <c r="I325" s="57"/>
      <c r="J325" s="2"/>
    </row>
    <row r="326" spans="1:10" ht="25.5" x14ac:dyDescent="0.25">
      <c r="C326" s="93" t="s">
        <v>0</v>
      </c>
      <c r="D326" s="93"/>
      <c r="E326" s="93"/>
      <c r="F326" s="93"/>
      <c r="G326" s="93"/>
      <c r="H326" s="93"/>
      <c r="I326" s="93"/>
      <c r="J326" s="93"/>
    </row>
    <row r="327" spans="1:10" x14ac:dyDescent="0.25">
      <c r="D327" s="1"/>
      <c r="I327" s="57"/>
      <c r="J327" s="2"/>
    </row>
    <row r="328" spans="1:10" ht="18.75" x14ac:dyDescent="0.3">
      <c r="A328" s="86" t="s">
        <v>255</v>
      </c>
      <c r="B328" s="86"/>
      <c r="C328" s="86"/>
      <c r="D328" s="86"/>
      <c r="E328" s="86"/>
      <c r="F328" s="86"/>
      <c r="G328" s="86"/>
      <c r="H328" s="86"/>
      <c r="I328" s="86"/>
      <c r="J328" s="86"/>
    </row>
    <row r="329" spans="1:10" x14ac:dyDescent="0.25">
      <c r="A329" s="3"/>
      <c r="B329" s="3"/>
      <c r="C329" s="3"/>
      <c r="D329" s="4"/>
      <c r="E329" s="3"/>
      <c r="F329" s="3"/>
      <c r="G329" s="3"/>
      <c r="H329" s="3"/>
      <c r="I329" s="58"/>
      <c r="J329" s="5"/>
    </row>
    <row r="330" spans="1:10" x14ac:dyDescent="0.25">
      <c r="A330" s="87" t="s">
        <v>40</v>
      </c>
      <c r="B330" s="88"/>
      <c r="C330" s="88"/>
      <c r="D330" s="88"/>
      <c r="E330" s="89"/>
      <c r="F330" s="3"/>
      <c r="G330" s="90" t="s">
        <v>41</v>
      </c>
      <c r="H330" s="90"/>
      <c r="I330" s="90"/>
      <c r="J330" s="5"/>
    </row>
    <row r="331" spans="1:10" x14ac:dyDescent="0.25">
      <c r="A331" s="30" t="s">
        <v>235</v>
      </c>
      <c r="B331" s="31"/>
      <c r="C331" s="31"/>
      <c r="D331" s="32"/>
      <c r="E331" s="33">
        <f>SUMIF($G$8:$G$320,A331,$D$8:$D$320)</f>
        <v>5867.33</v>
      </c>
      <c r="F331" s="3"/>
      <c r="G331" s="34" t="s">
        <v>27</v>
      </c>
      <c r="H331" s="31"/>
      <c r="I331" s="60">
        <f>SUMIF($G$8:$G$320,G331,$E$8:$E$320)</f>
        <v>1382000</v>
      </c>
      <c r="J331" s="5"/>
    </row>
    <row r="332" spans="1:10" x14ac:dyDescent="0.25">
      <c r="A332" s="30" t="s">
        <v>78</v>
      </c>
      <c r="B332" s="31"/>
      <c r="C332" s="31"/>
      <c r="D332" s="32"/>
      <c r="E332" s="33">
        <f t="shared" ref="E332:E383" si="5">SUMIF($G$8:$G$320,A332,$D$8:$D$320)</f>
        <v>1444.62</v>
      </c>
      <c r="F332" s="3"/>
      <c r="G332" s="34" t="s">
        <v>88</v>
      </c>
      <c r="H332" s="31"/>
      <c r="I332" s="61">
        <f>SUMIF($G$8:$G$320,G332,$E$8:$E$320)</f>
        <v>670000</v>
      </c>
      <c r="J332" s="5"/>
    </row>
    <row r="333" spans="1:10" x14ac:dyDescent="0.25">
      <c r="A333" s="30" t="s">
        <v>64</v>
      </c>
      <c r="B333" s="31"/>
      <c r="C333" s="31"/>
      <c r="D333" s="32"/>
      <c r="E333" s="33">
        <f t="shared" si="5"/>
        <v>31361.919999999998</v>
      </c>
      <c r="F333" s="3"/>
      <c r="G333" s="30" t="s">
        <v>256</v>
      </c>
      <c r="H333" s="31"/>
      <c r="I333" s="61">
        <f>SUMIF($G$8:$G$320,G333,$E$8:$E$320)</f>
        <v>0</v>
      </c>
      <c r="J333" s="5"/>
    </row>
    <row r="334" spans="1:10" x14ac:dyDescent="0.25">
      <c r="A334" s="30" t="s">
        <v>94</v>
      </c>
      <c r="B334" s="31"/>
      <c r="C334" s="31"/>
      <c r="D334" s="32"/>
      <c r="E334" s="33">
        <f t="shared" si="5"/>
        <v>600000</v>
      </c>
      <c r="F334" s="3"/>
      <c r="G334" s="30" t="s">
        <v>42</v>
      </c>
      <c r="H334" s="3"/>
      <c r="I334" s="61">
        <f>SUMIF($G$8:$G$320,G334,$E$8:$E$320)</f>
        <v>0</v>
      </c>
      <c r="J334" s="5"/>
    </row>
    <row r="335" spans="1:10" x14ac:dyDescent="0.25">
      <c r="A335" s="30" t="s">
        <v>109</v>
      </c>
      <c r="D335" s="32"/>
      <c r="E335" s="33">
        <f t="shared" si="5"/>
        <v>504938.97</v>
      </c>
      <c r="F335" s="3"/>
      <c r="G335" s="30"/>
      <c r="H335" s="3"/>
      <c r="I335" s="61">
        <f>SUMIF($G$8:$G$320,G335,$E$8:$E$320)</f>
        <v>0</v>
      </c>
      <c r="J335" s="5"/>
    </row>
    <row r="336" spans="1:10" x14ac:dyDescent="0.25">
      <c r="A336" s="30" t="s">
        <v>196</v>
      </c>
      <c r="B336" s="31"/>
      <c r="C336" s="31"/>
      <c r="D336" s="32"/>
      <c r="E336" s="33">
        <f t="shared" si="5"/>
        <v>250</v>
      </c>
      <c r="F336" s="3"/>
      <c r="G336" s="37" t="s">
        <v>46</v>
      </c>
      <c r="H336" s="38"/>
      <c r="I336" s="62">
        <f>SUM(I331:I335)</f>
        <v>2052000</v>
      </c>
      <c r="J336" s="63">
        <f>E321-I336</f>
        <v>0</v>
      </c>
    </row>
    <row r="337" spans="1:10" x14ac:dyDescent="0.25">
      <c r="A337" s="30" t="s">
        <v>190</v>
      </c>
      <c r="B337" s="31"/>
      <c r="C337" s="31"/>
      <c r="D337" s="32"/>
      <c r="E337" s="33">
        <f t="shared" si="5"/>
        <v>2536.5</v>
      </c>
      <c r="F337" s="3"/>
      <c r="G337" s="40"/>
      <c r="H337" s="41"/>
      <c r="I337" s="64"/>
      <c r="J337" s="5"/>
    </row>
    <row r="338" spans="1:10" x14ac:dyDescent="0.25">
      <c r="A338" s="30" t="s">
        <v>199</v>
      </c>
      <c r="B338" s="31"/>
      <c r="C338" s="31"/>
      <c r="D338" s="32"/>
      <c r="E338" s="33">
        <f t="shared" si="5"/>
        <v>6476.72</v>
      </c>
      <c r="F338" s="3"/>
      <c r="G338" s="43" t="s">
        <v>47</v>
      </c>
      <c r="H338" s="44"/>
      <c r="I338" s="65"/>
      <c r="J338" s="2"/>
    </row>
    <row r="339" spans="1:10" x14ac:dyDescent="0.25">
      <c r="A339" s="30" t="s">
        <v>151</v>
      </c>
      <c r="B339" s="31"/>
      <c r="C339" s="31"/>
      <c r="D339" s="32"/>
      <c r="E339" s="33">
        <f t="shared" si="5"/>
        <v>429.9</v>
      </c>
      <c r="F339" s="3"/>
      <c r="G339" s="34" t="s">
        <v>48</v>
      </c>
      <c r="H339" s="31"/>
      <c r="I339" s="61">
        <f>'[1]CEF Abril 2021 - 901922'!I337</f>
        <v>3343393.7199999997</v>
      </c>
      <c r="J339" s="2"/>
    </row>
    <row r="340" spans="1:10" x14ac:dyDescent="0.25">
      <c r="A340" s="30" t="s">
        <v>257</v>
      </c>
      <c r="B340" s="31"/>
      <c r="C340" s="31"/>
      <c r="D340" s="32"/>
      <c r="E340" s="33">
        <f t="shared" si="5"/>
        <v>0</v>
      </c>
      <c r="F340" s="3"/>
      <c r="G340" s="30" t="s">
        <v>94</v>
      </c>
      <c r="H340" s="31"/>
      <c r="I340" s="61">
        <f>SUMIF($G$8:$G$320,G340,$D$8:$D$320)</f>
        <v>600000</v>
      </c>
      <c r="J340" s="2"/>
    </row>
    <row r="341" spans="1:10" x14ac:dyDescent="0.25">
      <c r="A341" s="30" t="s">
        <v>258</v>
      </c>
      <c r="B341" s="31"/>
      <c r="C341" s="31"/>
      <c r="D341" s="32"/>
      <c r="E341" s="33">
        <f t="shared" si="5"/>
        <v>0</v>
      </c>
      <c r="F341" s="3"/>
      <c r="G341" s="91" t="s">
        <v>27</v>
      </c>
      <c r="H341" s="92"/>
      <c r="I341" s="61">
        <f>-SUMIF($G$8:$G$320,G341,$E$8:$E$320)</f>
        <v>-1382000</v>
      </c>
      <c r="J341" s="2"/>
    </row>
    <row r="342" spans="1:10" x14ac:dyDescent="0.25">
      <c r="A342" s="34" t="s">
        <v>107</v>
      </c>
      <c r="B342" s="31"/>
      <c r="C342" s="31"/>
      <c r="D342" s="32"/>
      <c r="E342" s="33">
        <f t="shared" si="5"/>
        <v>1525.4</v>
      </c>
      <c r="F342" s="3"/>
      <c r="G342" s="34" t="s">
        <v>49</v>
      </c>
      <c r="H342" s="31"/>
      <c r="I342" s="61">
        <v>7999.08</v>
      </c>
      <c r="J342" s="2"/>
    </row>
    <row r="343" spans="1:10" x14ac:dyDescent="0.25">
      <c r="A343" s="30" t="s">
        <v>43</v>
      </c>
      <c r="B343" s="31"/>
      <c r="C343" s="31"/>
      <c r="D343" s="32"/>
      <c r="E343" s="33">
        <f t="shared" si="5"/>
        <v>0</v>
      </c>
      <c r="F343" s="3"/>
      <c r="G343" s="46"/>
      <c r="H343" s="47"/>
      <c r="I343" s="61"/>
      <c r="J343" s="2"/>
    </row>
    <row r="344" spans="1:10" x14ac:dyDescent="0.25">
      <c r="A344" s="30" t="s">
        <v>95</v>
      </c>
      <c r="B344" s="31"/>
      <c r="C344" s="31"/>
      <c r="D344" s="32"/>
      <c r="E344" s="33">
        <f t="shared" si="5"/>
        <v>1050</v>
      </c>
      <c r="F344" s="3"/>
      <c r="G344" s="48" t="s">
        <v>50</v>
      </c>
      <c r="H344" s="47"/>
      <c r="I344" s="66">
        <f>SUM(I339:I343)</f>
        <v>2569392.7999999998</v>
      </c>
      <c r="J344" s="2"/>
    </row>
    <row r="345" spans="1:10" x14ac:dyDescent="0.25">
      <c r="A345" s="30" t="s">
        <v>259</v>
      </c>
      <c r="B345" s="31"/>
      <c r="C345" s="31"/>
      <c r="D345" s="32"/>
      <c r="E345" s="33">
        <f t="shared" si="5"/>
        <v>0</v>
      </c>
      <c r="F345" s="3"/>
      <c r="G345" s="50"/>
      <c r="I345" s="67"/>
      <c r="J345" s="5"/>
    </row>
    <row r="346" spans="1:10" x14ac:dyDescent="0.25">
      <c r="A346" s="30" t="s">
        <v>229</v>
      </c>
      <c r="B346" s="31"/>
      <c r="C346" s="31"/>
      <c r="D346" s="32"/>
      <c r="E346" s="33">
        <f t="shared" si="5"/>
        <v>15</v>
      </c>
      <c r="F346" s="3"/>
      <c r="G346" s="68" t="s">
        <v>260</v>
      </c>
      <c r="H346" s="69"/>
      <c r="I346" s="70"/>
      <c r="J346" s="5"/>
    </row>
    <row r="347" spans="1:10" x14ac:dyDescent="0.25">
      <c r="A347" s="30" t="s">
        <v>261</v>
      </c>
      <c r="B347" s="31"/>
      <c r="C347" s="31"/>
      <c r="D347" s="32"/>
      <c r="E347" s="33">
        <f t="shared" si="5"/>
        <v>0</v>
      </c>
      <c r="F347" s="3"/>
      <c r="G347" s="71" t="s">
        <v>48</v>
      </c>
      <c r="H347" s="72"/>
      <c r="I347" s="60">
        <v>0</v>
      </c>
      <c r="J347" s="5"/>
    </row>
    <row r="348" spans="1:10" x14ac:dyDescent="0.25">
      <c r="A348" s="30" t="s">
        <v>192</v>
      </c>
      <c r="B348" s="31"/>
      <c r="C348" s="31"/>
      <c r="D348" s="32"/>
      <c r="E348" s="33">
        <f t="shared" si="5"/>
        <v>48753.78</v>
      </c>
      <c r="F348" s="3"/>
      <c r="G348" s="30" t="s">
        <v>262</v>
      </c>
      <c r="H348" s="31"/>
      <c r="I348" s="61">
        <f>SUMIF($G$8:$G$320,G348,$E$8:$E$320)</f>
        <v>0</v>
      </c>
      <c r="J348" s="5"/>
    </row>
    <row r="349" spans="1:10" x14ac:dyDescent="0.25">
      <c r="A349" s="30" t="s">
        <v>16</v>
      </c>
      <c r="B349" s="31"/>
      <c r="C349" s="31"/>
      <c r="D349" s="32"/>
      <c r="E349" s="33">
        <f t="shared" si="5"/>
        <v>0</v>
      </c>
      <c r="F349" s="3"/>
      <c r="G349" s="34" t="s">
        <v>263</v>
      </c>
      <c r="H349" s="31"/>
      <c r="I349" s="61">
        <f>-SUMIF($G$8:$G$320,G349,$D$8:$D$320)</f>
        <v>0</v>
      </c>
      <c r="J349" s="5"/>
    </row>
    <row r="350" spans="1:10" x14ac:dyDescent="0.25">
      <c r="A350" s="30" t="s">
        <v>44</v>
      </c>
      <c r="B350" s="31"/>
      <c r="C350" s="31"/>
      <c r="D350" s="32"/>
      <c r="E350" s="33">
        <f t="shared" si="5"/>
        <v>50389.060000000005</v>
      </c>
      <c r="F350" s="3"/>
      <c r="G350" s="34"/>
      <c r="H350" s="47"/>
      <c r="I350" s="73"/>
      <c r="J350" s="5"/>
    </row>
    <row r="351" spans="1:10" x14ac:dyDescent="0.25">
      <c r="A351" s="30" t="s">
        <v>264</v>
      </c>
      <c r="B351" s="31"/>
      <c r="C351" s="31"/>
      <c r="D351" s="32"/>
      <c r="E351" s="33">
        <f t="shared" si="5"/>
        <v>0</v>
      </c>
      <c r="F351" s="3"/>
      <c r="G351" s="37" t="s">
        <v>265</v>
      </c>
      <c r="H351" s="47"/>
      <c r="I351" s="62">
        <f>SUM(I347:I350)</f>
        <v>0</v>
      </c>
      <c r="J351" s="5"/>
    </row>
    <row r="352" spans="1:10" x14ac:dyDescent="0.25">
      <c r="A352" s="34" t="s">
        <v>121</v>
      </c>
      <c r="B352" s="31"/>
      <c r="C352" s="31"/>
      <c r="D352" s="32"/>
      <c r="E352" s="33">
        <f t="shared" si="5"/>
        <v>92</v>
      </c>
      <c r="F352" s="3"/>
      <c r="G352" s="50"/>
      <c r="I352" s="67"/>
      <c r="J352" s="5"/>
    </row>
    <row r="353" spans="1:10" x14ac:dyDescent="0.25">
      <c r="A353" s="30" t="s">
        <v>157</v>
      </c>
      <c r="B353" s="31"/>
      <c r="C353" s="31"/>
      <c r="D353" s="32"/>
      <c r="E353" s="33">
        <f t="shared" si="5"/>
        <v>473.56000000000006</v>
      </c>
      <c r="F353" s="3"/>
      <c r="G353" s="43" t="s">
        <v>266</v>
      </c>
      <c r="H353" s="44"/>
      <c r="I353" s="65"/>
      <c r="J353" s="5"/>
    </row>
    <row r="354" spans="1:10" x14ac:dyDescent="0.25">
      <c r="A354" s="30" t="s">
        <v>220</v>
      </c>
      <c r="B354" s="31"/>
      <c r="C354" s="31"/>
      <c r="D354" s="32"/>
      <c r="E354" s="33">
        <f t="shared" si="5"/>
        <v>45038.5</v>
      </c>
      <c r="F354" s="3"/>
      <c r="G354" s="34" t="s">
        <v>48</v>
      </c>
      <c r="H354" s="31"/>
      <c r="I354" s="74">
        <f>'[1]CEF Abril 2021 - 901922'!I351</f>
        <v>890000</v>
      </c>
      <c r="J354" s="5"/>
    </row>
    <row r="355" spans="1:10" x14ac:dyDescent="0.25">
      <c r="A355" s="30" t="s">
        <v>222</v>
      </c>
      <c r="B355" s="31"/>
      <c r="C355" s="31"/>
      <c r="D355" s="32"/>
      <c r="E355" s="33">
        <f t="shared" si="5"/>
        <v>1540.07</v>
      </c>
      <c r="F355" s="3"/>
      <c r="G355" s="34" t="s">
        <v>52</v>
      </c>
      <c r="H355" s="31"/>
      <c r="I355" s="75">
        <v>800000</v>
      </c>
      <c r="J355" s="5"/>
    </row>
    <row r="356" spans="1:10" x14ac:dyDescent="0.25">
      <c r="A356" s="34" t="s">
        <v>211</v>
      </c>
      <c r="B356" s="31"/>
      <c r="C356" s="31"/>
      <c r="D356" s="32"/>
      <c r="E356" s="33">
        <f t="shared" si="5"/>
        <v>46861.810000000005</v>
      </c>
      <c r="F356" s="3"/>
      <c r="G356" s="34" t="s">
        <v>88</v>
      </c>
      <c r="H356" s="31"/>
      <c r="I356" s="61">
        <f>-SUMIF($G$8:$G$320,G356,$E$8:$E$320)</f>
        <v>-670000</v>
      </c>
      <c r="J356" s="5"/>
    </row>
    <row r="357" spans="1:10" x14ac:dyDescent="0.25">
      <c r="A357" s="34" t="s">
        <v>201</v>
      </c>
      <c r="B357" s="31"/>
      <c r="C357" s="31"/>
      <c r="D357" s="32"/>
      <c r="E357" s="33">
        <f t="shared" si="5"/>
        <v>2016.44</v>
      </c>
      <c r="F357" s="3"/>
      <c r="G357" s="34"/>
      <c r="H357" s="47"/>
      <c r="I357" s="73"/>
      <c r="J357" s="5"/>
    </row>
    <row r="358" spans="1:10" x14ac:dyDescent="0.25">
      <c r="A358" s="30" t="s">
        <v>245</v>
      </c>
      <c r="B358" s="31"/>
      <c r="C358" s="31"/>
      <c r="D358" s="32"/>
      <c r="E358" s="33">
        <f t="shared" si="5"/>
        <v>280</v>
      </c>
      <c r="F358" s="3"/>
      <c r="G358" s="37" t="s">
        <v>50</v>
      </c>
      <c r="H358" s="47"/>
      <c r="I358" s="66">
        <f>SUM(I354:I357)</f>
        <v>1020000</v>
      </c>
      <c r="J358" s="5"/>
    </row>
    <row r="359" spans="1:10" x14ac:dyDescent="0.25">
      <c r="A359" s="30" t="s">
        <v>103</v>
      </c>
      <c r="B359" s="31"/>
      <c r="C359" s="31"/>
      <c r="D359" s="32"/>
      <c r="E359" s="33">
        <f t="shared" si="5"/>
        <v>2225</v>
      </c>
      <c r="F359" s="3"/>
      <c r="G359" s="30"/>
      <c r="H359" s="3"/>
      <c r="I359" s="76"/>
      <c r="J359" s="5"/>
    </row>
    <row r="360" spans="1:10" x14ac:dyDescent="0.25">
      <c r="A360" s="30" t="s">
        <v>267</v>
      </c>
      <c r="B360" s="31"/>
      <c r="C360" s="31"/>
      <c r="D360" s="32"/>
      <c r="E360" s="33">
        <f t="shared" si="5"/>
        <v>0</v>
      </c>
      <c r="F360" s="3"/>
      <c r="G360" s="68" t="s">
        <v>268</v>
      </c>
      <c r="H360" s="69"/>
      <c r="I360" s="77"/>
      <c r="J360" s="5"/>
    </row>
    <row r="361" spans="1:10" x14ac:dyDescent="0.25">
      <c r="A361" s="30" t="s">
        <v>169</v>
      </c>
      <c r="B361" s="31"/>
      <c r="C361" s="31"/>
      <c r="D361" s="32"/>
      <c r="E361" s="33">
        <f t="shared" si="5"/>
        <v>1875</v>
      </c>
      <c r="F361" s="3"/>
      <c r="G361" s="78" t="s">
        <v>269</v>
      </c>
      <c r="H361" s="79"/>
      <c r="I361" s="60">
        <f>'[1]CEF Abril 2021 - 901922'!I360</f>
        <v>504938.97</v>
      </c>
      <c r="J361" s="5"/>
    </row>
    <row r="362" spans="1:10" x14ac:dyDescent="0.25">
      <c r="A362" s="30" t="s">
        <v>270</v>
      </c>
      <c r="B362" s="31"/>
      <c r="C362" s="31"/>
      <c r="D362" s="32"/>
      <c r="E362" s="33">
        <f t="shared" si="5"/>
        <v>0</v>
      </c>
      <c r="F362" s="3"/>
      <c r="G362" s="30" t="s">
        <v>271</v>
      </c>
      <c r="I362" s="80">
        <v>132782.99</v>
      </c>
      <c r="J362" s="5"/>
    </row>
    <row r="363" spans="1:10" x14ac:dyDescent="0.25">
      <c r="A363" s="34" t="s">
        <v>161</v>
      </c>
      <c r="B363" s="31"/>
      <c r="C363" s="31"/>
      <c r="D363" s="32"/>
      <c r="E363" s="33">
        <f t="shared" si="5"/>
        <v>1918.96</v>
      </c>
      <c r="F363" s="3"/>
      <c r="G363" s="30"/>
      <c r="I363" s="80"/>
      <c r="J363" s="5"/>
    </row>
    <row r="364" spans="1:10" x14ac:dyDescent="0.25">
      <c r="A364" s="34" t="s">
        <v>186</v>
      </c>
      <c r="B364" s="31"/>
      <c r="C364" s="31"/>
      <c r="D364" s="32"/>
      <c r="E364" s="33">
        <f t="shared" si="5"/>
        <v>694</v>
      </c>
      <c r="F364" s="3"/>
      <c r="G364" s="30"/>
      <c r="I364" s="80"/>
      <c r="J364" s="5"/>
    </row>
    <row r="365" spans="1:10" x14ac:dyDescent="0.25">
      <c r="A365" s="34" t="s">
        <v>176</v>
      </c>
      <c r="B365" s="31"/>
      <c r="C365" s="31"/>
      <c r="D365" s="32"/>
      <c r="E365" s="33">
        <f t="shared" si="5"/>
        <v>8601.0299999999988</v>
      </c>
      <c r="F365" s="3"/>
      <c r="G365" s="30"/>
      <c r="I365" s="80"/>
      <c r="J365" s="5"/>
    </row>
    <row r="366" spans="1:10" x14ac:dyDescent="0.25">
      <c r="A366" s="30" t="s">
        <v>272</v>
      </c>
      <c r="B366" s="31"/>
      <c r="C366" s="31"/>
      <c r="D366" s="32"/>
      <c r="E366" s="33">
        <f t="shared" si="5"/>
        <v>0</v>
      </c>
      <c r="F366" s="3"/>
      <c r="G366" s="46" t="s">
        <v>109</v>
      </c>
      <c r="H366" s="81" t="s">
        <v>273</v>
      </c>
      <c r="I366" s="61">
        <f>-SUMIF($G$8:$G$496,G366,$D$8:$D$496)</f>
        <v>-504938.97</v>
      </c>
      <c r="J366" s="5"/>
    </row>
    <row r="367" spans="1:10" x14ac:dyDescent="0.25">
      <c r="A367" s="30" t="s">
        <v>92</v>
      </c>
      <c r="B367" s="31"/>
      <c r="C367" s="31"/>
      <c r="D367" s="32"/>
      <c r="E367" s="33">
        <f t="shared" si="5"/>
        <v>883.33999999999992</v>
      </c>
      <c r="F367" s="3"/>
      <c r="G367" s="37" t="s">
        <v>265</v>
      </c>
      <c r="H367" s="38"/>
      <c r="I367" s="62">
        <f>SUM(I361:I366)</f>
        <v>132782.99</v>
      </c>
      <c r="J367" s="5"/>
    </row>
    <row r="368" spans="1:10" x14ac:dyDescent="0.25">
      <c r="A368" s="30" t="s">
        <v>60</v>
      </c>
      <c r="B368" s="31"/>
      <c r="C368" s="31"/>
      <c r="D368" s="32"/>
      <c r="E368" s="33">
        <f t="shared" si="5"/>
        <v>241582.23000000007</v>
      </c>
      <c r="F368" s="3"/>
      <c r="G368" s="50"/>
      <c r="I368" s="67"/>
      <c r="J368" s="5"/>
    </row>
    <row r="369" spans="1:10" x14ac:dyDescent="0.25">
      <c r="A369" s="30" t="s">
        <v>274</v>
      </c>
      <c r="B369" s="31"/>
      <c r="C369" s="31"/>
      <c r="D369" s="32"/>
      <c r="E369" s="33">
        <f t="shared" si="5"/>
        <v>0</v>
      </c>
      <c r="F369" s="3"/>
      <c r="G369" s="43" t="s">
        <v>275</v>
      </c>
      <c r="H369" s="82"/>
      <c r="I369" s="70"/>
      <c r="J369" s="5"/>
    </row>
    <row r="370" spans="1:10" x14ac:dyDescent="0.25">
      <c r="A370" s="30" t="s">
        <v>69</v>
      </c>
      <c r="B370" s="31"/>
      <c r="C370" s="31"/>
      <c r="D370" s="32"/>
      <c r="E370" s="33">
        <f t="shared" si="5"/>
        <v>71554.620000000024</v>
      </c>
      <c r="F370" s="3"/>
      <c r="G370" s="30" t="s">
        <v>276</v>
      </c>
      <c r="H370" s="79"/>
      <c r="I370" s="62">
        <v>177409.03599999999</v>
      </c>
      <c r="J370" s="5"/>
    </row>
    <row r="371" spans="1:10" x14ac:dyDescent="0.25">
      <c r="A371" s="30" t="s">
        <v>45</v>
      </c>
      <c r="B371" s="31"/>
      <c r="C371" s="31"/>
      <c r="D371" s="32"/>
      <c r="E371" s="33">
        <f t="shared" si="5"/>
        <v>641.16999999999996</v>
      </c>
      <c r="F371" s="3"/>
      <c r="G371" s="37"/>
      <c r="H371" s="38"/>
      <c r="I371" s="62"/>
      <c r="J371" s="5"/>
    </row>
    <row r="372" spans="1:10" x14ac:dyDescent="0.25">
      <c r="A372" s="30" t="s">
        <v>277</v>
      </c>
      <c r="B372" s="31"/>
      <c r="C372" s="31"/>
      <c r="D372" s="32"/>
      <c r="E372" s="33">
        <f t="shared" si="5"/>
        <v>0</v>
      </c>
      <c r="F372" s="3"/>
      <c r="G372" s="41"/>
      <c r="H372" s="41"/>
      <c r="I372" s="83"/>
      <c r="J372" s="5"/>
    </row>
    <row r="373" spans="1:10" x14ac:dyDescent="0.25">
      <c r="A373" s="30" t="s">
        <v>55</v>
      </c>
      <c r="B373" s="31"/>
      <c r="C373" s="31"/>
      <c r="D373" s="32"/>
      <c r="E373" s="33">
        <f t="shared" si="5"/>
        <v>265333.99</v>
      </c>
      <c r="F373" s="3"/>
      <c r="G373" s="41"/>
      <c r="H373" s="41"/>
      <c r="I373" s="83"/>
      <c r="J373" s="5"/>
    </row>
    <row r="374" spans="1:10" x14ac:dyDescent="0.25">
      <c r="A374" s="30" t="s">
        <v>214</v>
      </c>
      <c r="B374" s="31"/>
      <c r="C374" s="31"/>
      <c r="D374" s="32"/>
      <c r="E374" s="33">
        <f t="shared" si="5"/>
        <v>4026.62</v>
      </c>
      <c r="F374" s="3"/>
      <c r="G374" s="41"/>
      <c r="H374" s="41"/>
      <c r="I374" s="83"/>
      <c r="J374" s="5"/>
    </row>
    <row r="375" spans="1:10" x14ac:dyDescent="0.25">
      <c r="A375" s="30" t="s">
        <v>18</v>
      </c>
      <c r="B375" s="31"/>
      <c r="C375" s="31"/>
      <c r="D375" s="32"/>
      <c r="E375" s="33">
        <f t="shared" si="5"/>
        <v>1030.54</v>
      </c>
      <c r="F375" s="3"/>
      <c r="G375" s="41"/>
      <c r="H375" s="41"/>
      <c r="I375" s="83"/>
      <c r="J375" s="5"/>
    </row>
    <row r="376" spans="1:10" x14ac:dyDescent="0.25">
      <c r="A376" s="30" t="s">
        <v>278</v>
      </c>
      <c r="B376" s="31"/>
      <c r="C376" s="31"/>
      <c r="D376" s="32"/>
      <c r="E376" s="33">
        <f t="shared" si="5"/>
        <v>0</v>
      </c>
      <c r="F376" s="3"/>
      <c r="G376" s="41"/>
      <c r="H376" s="41"/>
      <c r="I376" s="83"/>
      <c r="J376" s="5"/>
    </row>
    <row r="377" spans="1:10" x14ac:dyDescent="0.25">
      <c r="A377" s="30" t="s">
        <v>105</v>
      </c>
      <c r="B377" s="31"/>
      <c r="C377" s="31"/>
      <c r="D377" s="32"/>
      <c r="E377" s="33">
        <f t="shared" si="5"/>
        <v>11139.15</v>
      </c>
      <c r="F377" s="3"/>
      <c r="G377" s="41"/>
      <c r="H377" s="41"/>
      <c r="I377" s="83"/>
      <c r="J377" s="5"/>
    </row>
    <row r="378" spans="1:10" x14ac:dyDescent="0.25">
      <c r="A378" s="30" t="s">
        <v>81</v>
      </c>
      <c r="B378" s="31"/>
      <c r="C378" s="31"/>
      <c r="D378" s="32"/>
      <c r="E378" s="33">
        <f t="shared" si="5"/>
        <v>37540</v>
      </c>
      <c r="F378" s="3"/>
      <c r="G378" s="41"/>
      <c r="H378" s="41"/>
      <c r="I378" s="83"/>
      <c r="J378" s="5"/>
    </row>
    <row r="379" spans="1:10" x14ac:dyDescent="0.25">
      <c r="A379" s="30" t="s">
        <v>279</v>
      </c>
      <c r="B379" s="31"/>
      <c r="C379" s="31"/>
      <c r="D379" s="32"/>
      <c r="E379" s="33">
        <f t="shared" si="5"/>
        <v>0</v>
      </c>
      <c r="F379" s="3"/>
      <c r="G379" s="41"/>
      <c r="H379" s="41"/>
      <c r="I379" s="83"/>
      <c r="J379" s="5"/>
    </row>
    <row r="380" spans="1:10" x14ac:dyDescent="0.25">
      <c r="A380" s="30" t="s">
        <v>280</v>
      </c>
      <c r="B380" s="31"/>
      <c r="C380" s="31"/>
      <c r="D380" s="32"/>
      <c r="E380" s="33">
        <f t="shared" si="5"/>
        <v>0</v>
      </c>
      <c r="F380" s="3"/>
      <c r="G380" s="41"/>
      <c r="H380" s="41"/>
      <c r="I380" s="83"/>
      <c r="J380" s="5"/>
    </row>
    <row r="381" spans="1:10" x14ac:dyDescent="0.25">
      <c r="A381" s="30" t="s">
        <v>179</v>
      </c>
      <c r="B381" s="31"/>
      <c r="C381" s="31"/>
      <c r="D381" s="32"/>
      <c r="E381" s="33">
        <f t="shared" si="5"/>
        <v>1949.45</v>
      </c>
      <c r="F381" s="3"/>
      <c r="G381" s="41"/>
      <c r="H381" s="41"/>
      <c r="I381" s="83"/>
      <c r="J381" s="5"/>
    </row>
    <row r="382" spans="1:10" x14ac:dyDescent="0.25">
      <c r="A382" s="30" t="s">
        <v>281</v>
      </c>
      <c r="B382" s="31"/>
      <c r="C382" s="31"/>
      <c r="D382" s="32"/>
      <c r="E382" s="33">
        <f t="shared" si="5"/>
        <v>0</v>
      </c>
      <c r="F382" s="3"/>
      <c r="G382" s="41"/>
      <c r="H382" s="41"/>
      <c r="I382" s="83"/>
      <c r="J382" s="5"/>
    </row>
    <row r="383" spans="1:10" x14ac:dyDescent="0.25">
      <c r="A383" s="30" t="s">
        <v>73</v>
      </c>
      <c r="B383" s="31"/>
      <c r="C383" s="31"/>
      <c r="D383" s="32"/>
      <c r="E383" s="33">
        <f t="shared" si="5"/>
        <v>46931.98</v>
      </c>
      <c r="F383" s="3"/>
      <c r="G383" s="41"/>
      <c r="H383" s="41"/>
      <c r="I383" s="83"/>
      <c r="J383" s="5"/>
    </row>
    <row r="384" spans="1:10" x14ac:dyDescent="0.25">
      <c r="A384" s="30"/>
      <c r="B384" s="31"/>
      <c r="C384" s="31"/>
      <c r="D384" s="32"/>
      <c r="E384" s="33">
        <f>SUMIF($G$8:$G$320,A384,$D$8:$D$320)</f>
        <v>0</v>
      </c>
      <c r="F384" s="3"/>
      <c r="G384" s="41"/>
      <c r="H384" s="41"/>
      <c r="I384" s="83"/>
      <c r="J384" s="5"/>
    </row>
    <row r="385" spans="1:10" x14ac:dyDescent="0.25">
      <c r="A385" s="84" t="s">
        <v>46</v>
      </c>
      <c r="B385" s="85"/>
      <c r="C385" s="85"/>
      <c r="D385" s="55"/>
      <c r="E385" s="56">
        <f>SUM(E331:E383)</f>
        <v>2049268.66</v>
      </c>
      <c r="F385" s="3"/>
      <c r="G385" s="41"/>
      <c r="H385" s="41"/>
      <c r="I385" s="83"/>
      <c r="J385" s="5"/>
    </row>
  </sheetData>
  <mergeCells count="11">
    <mergeCell ref="C326:J326"/>
    <mergeCell ref="C2:J2"/>
    <mergeCell ref="A4:J4"/>
    <mergeCell ref="A6:F6"/>
    <mergeCell ref="G6:J6"/>
    <mergeCell ref="A321:B321"/>
    <mergeCell ref="A328:J328"/>
    <mergeCell ref="A330:E330"/>
    <mergeCell ref="G330:I330"/>
    <mergeCell ref="G341:H341"/>
    <mergeCell ref="A385:C38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CEF Maio 2021 - 900168</vt:lpstr>
      <vt:lpstr>CEF Maio 2021 - 901922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Júnior Santigo Osti</dc:creator>
  <cp:lastModifiedBy>Silvio Júnior Santigo Osti</cp:lastModifiedBy>
  <dcterms:created xsi:type="dcterms:W3CDTF">2021-08-17T16:27:32Z</dcterms:created>
  <dcterms:modified xsi:type="dcterms:W3CDTF">2021-08-17T16:40:24Z</dcterms:modified>
</cp:coreProperties>
</file>