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 - Guaimbe\4 - OFICIO Prestação de CONTAS 2020\"/>
    </mc:Choice>
  </mc:AlternateContent>
  <xr:revisionPtr revIDLastSave="0" documentId="13_ncr:1_{8FC28BAE-52C3-4390-901F-005E389B3303}" xr6:coauthVersionLast="45" xr6:coauthVersionMax="45" xr10:uidLastSave="{00000000-0000-0000-0000-000000000000}"/>
  <bookViews>
    <workbookView xWindow="-120" yWindow="-120" windowWidth="20730" windowHeight="11160" activeTab="4" xr2:uid="{00000000-000D-0000-FFFF-FFFF00000000}"/>
  </bookViews>
  <sheets>
    <sheet name="Janeiro-20" sheetId="9" r:id="rId1"/>
    <sheet name="Fevereiro-20" sheetId="12" r:id="rId2"/>
    <sheet name="Março 2020" sheetId="13" r:id="rId3"/>
    <sheet name="ABR 2020" sheetId="14" r:id="rId4"/>
    <sheet name="Maio 2020" sheetId="1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5" l="1"/>
  <c r="D27" i="15"/>
  <c r="C72" i="14" l="1"/>
  <c r="C37" i="14" l="1"/>
  <c r="C60" i="14"/>
  <c r="C59" i="14"/>
  <c r="C58" i="14"/>
  <c r="C57" i="14"/>
  <c r="C55" i="14"/>
  <c r="C52" i="14"/>
  <c r="C50" i="14"/>
  <c r="C49" i="14"/>
  <c r="C38" i="14"/>
  <c r="D26" i="14"/>
  <c r="D25" i="14"/>
  <c r="C74" i="13" l="1"/>
  <c r="D29" i="13" l="1"/>
  <c r="D28" i="13"/>
  <c r="C63" i="13" l="1"/>
  <c r="C62" i="13"/>
  <c r="C61" i="13"/>
  <c r="C60" i="13"/>
  <c r="C58" i="13"/>
  <c r="C55" i="13"/>
  <c r="C53" i="13"/>
  <c r="C52" i="13"/>
  <c r="C41" i="13"/>
  <c r="D30" i="12"/>
  <c r="D29" i="12"/>
  <c r="D32" i="9" l="1"/>
  <c r="D31" i="9"/>
  <c r="C64" i="12" l="1"/>
  <c r="C63" i="12"/>
  <c r="C62" i="12"/>
  <c r="C61" i="12"/>
  <c r="C59" i="12"/>
  <c r="C56" i="12"/>
  <c r="C54" i="12"/>
  <c r="C53" i="12"/>
  <c r="C74" i="12" s="1"/>
  <c r="C67" i="9" l="1"/>
  <c r="C66" i="9"/>
  <c r="C65" i="9"/>
  <c r="C64" i="9"/>
  <c r="C62" i="9"/>
  <c r="C59" i="9"/>
  <c r="C57" i="9"/>
  <c r="C56" i="9"/>
  <c r="C76" i="9" l="1"/>
  <c r="C44" i="9"/>
  <c r="C42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117425</author>
  </authors>
  <commentList>
    <comment ref="D36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117425:</t>
        </r>
        <r>
          <rPr>
            <sz val="9"/>
            <color indexed="81"/>
            <rFont val="Tahoma"/>
            <family val="2"/>
          </rPr>
          <t xml:space="preserve">
valor provisao mensal</t>
        </r>
      </text>
    </comment>
    <comment ref="D46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117425:</t>
        </r>
        <r>
          <rPr>
            <sz val="9"/>
            <color indexed="81"/>
            <rFont val="Tahoma"/>
            <family val="2"/>
          </rPr>
          <t xml:space="preserve">
valores de provisao acumulados já descontando valores de rescisao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117425</author>
  </authors>
  <commentList>
    <comment ref="D34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117425:</t>
        </r>
        <r>
          <rPr>
            <sz val="9"/>
            <color indexed="81"/>
            <rFont val="Tahoma"/>
            <family val="2"/>
          </rPr>
          <t xml:space="preserve">
valor provisao mensal</t>
        </r>
      </text>
    </comment>
    <comment ref="D44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117425:</t>
        </r>
        <r>
          <rPr>
            <sz val="9"/>
            <color indexed="81"/>
            <rFont val="Tahoma"/>
            <family val="2"/>
          </rPr>
          <t xml:space="preserve">
valores de provisao acumulados já descontando valores de rescisao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117425</author>
  </authors>
  <commentList>
    <comment ref="D33" authorId="0" shapeId="0" xr:uid="{0DE579CE-4ADA-4492-AC77-6A5068648AEC}">
      <text>
        <r>
          <rPr>
            <b/>
            <sz val="9"/>
            <color indexed="81"/>
            <rFont val="Tahoma"/>
            <family val="2"/>
          </rPr>
          <t>117425:</t>
        </r>
        <r>
          <rPr>
            <sz val="9"/>
            <color indexed="81"/>
            <rFont val="Tahoma"/>
            <family val="2"/>
          </rPr>
          <t xml:space="preserve">
valor provisao mensal</t>
        </r>
      </text>
    </comment>
    <comment ref="D43" authorId="0" shapeId="0" xr:uid="{80577BB7-D2F5-43AF-A8C7-F11DB0BF36D3}">
      <text>
        <r>
          <rPr>
            <b/>
            <sz val="9"/>
            <color indexed="81"/>
            <rFont val="Tahoma"/>
            <family val="2"/>
          </rPr>
          <t>117425:</t>
        </r>
        <r>
          <rPr>
            <sz val="9"/>
            <color indexed="81"/>
            <rFont val="Tahoma"/>
            <family val="2"/>
          </rPr>
          <t xml:space="preserve">
valores de provisao acumulados já descontando valores de rescisao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117425</author>
  </authors>
  <commentList>
    <comment ref="D30" authorId="0" shapeId="0" xr:uid="{24C422AB-6DB4-4801-BD41-07575B38F37A}">
      <text>
        <r>
          <rPr>
            <b/>
            <sz val="9"/>
            <color indexed="81"/>
            <rFont val="Tahoma"/>
            <family val="2"/>
          </rPr>
          <t>117425:</t>
        </r>
        <r>
          <rPr>
            <sz val="9"/>
            <color indexed="81"/>
            <rFont val="Tahoma"/>
            <family val="2"/>
          </rPr>
          <t xml:space="preserve">
valor provisao mensal</t>
        </r>
      </text>
    </comment>
    <comment ref="D40" authorId="0" shapeId="0" xr:uid="{84478F6B-CFB1-4B29-A4A7-DE913981685B}">
      <text>
        <r>
          <rPr>
            <b/>
            <sz val="9"/>
            <color indexed="81"/>
            <rFont val="Tahoma"/>
            <family val="2"/>
          </rPr>
          <t>117425:</t>
        </r>
        <r>
          <rPr>
            <sz val="9"/>
            <color indexed="81"/>
            <rFont val="Tahoma"/>
            <family val="2"/>
          </rPr>
          <t xml:space="preserve">
valores de provisao acumulados já descontando valores de rescisao</t>
        </r>
      </text>
    </comment>
  </commentList>
</comments>
</file>

<file path=xl/sharedStrings.xml><?xml version="1.0" encoding="utf-8"?>
<sst xmlns="http://schemas.openxmlformats.org/spreadsheetml/2006/main" count="416" uniqueCount="136">
  <si>
    <t>Data</t>
  </si>
  <si>
    <t>Documento</t>
  </si>
  <si>
    <t>Histórico</t>
  </si>
  <si>
    <t>Prestação de Contas - Prefeitura de Guaimbe</t>
  </si>
  <si>
    <t>RELÁTORIO DAS PROVISÕES FUNCIONÁRIOS CLT</t>
  </si>
  <si>
    <t>Provisão 13º Salário</t>
  </si>
  <si>
    <t>Provisão PIS - 13º Salário</t>
  </si>
  <si>
    <t>Provisão Férias</t>
  </si>
  <si>
    <t>Provisão Rescisão Contrato Trabalho</t>
  </si>
  <si>
    <t>TOTAL</t>
  </si>
  <si>
    <t>TOTAL RECEITAS</t>
  </si>
  <si>
    <t>TOTAL DESPESAS</t>
  </si>
  <si>
    <t>Despesa</t>
  </si>
  <si>
    <t>Receita</t>
  </si>
  <si>
    <t>Provisão Inss Patronal - 13º Sal/Férias</t>
  </si>
  <si>
    <t>Provisões 10/2017</t>
  </si>
  <si>
    <t>Provisões 11/2017</t>
  </si>
  <si>
    <t>Provisões 12/2017</t>
  </si>
  <si>
    <t xml:space="preserve">Provisão FGTS - 13º Salário </t>
  </si>
  <si>
    <t>Provisão PIS - Férias</t>
  </si>
  <si>
    <t>Provisão FGTS -  férias</t>
  </si>
  <si>
    <t>Provisões 01/2018</t>
  </si>
  <si>
    <t>Provisões 02/2018</t>
  </si>
  <si>
    <t>Provisões 03/2018</t>
  </si>
  <si>
    <t>Provisões 04/2018</t>
  </si>
  <si>
    <t>Provisões 05/2018</t>
  </si>
  <si>
    <t>Provisões 06/2018</t>
  </si>
  <si>
    <t>Provisões 07/2018</t>
  </si>
  <si>
    <t>Provisões 08/2018</t>
  </si>
  <si>
    <t>Provisões 09/2018</t>
  </si>
  <si>
    <t>Provisões 10/2018</t>
  </si>
  <si>
    <t>Plantões Médicos</t>
  </si>
  <si>
    <t>Pgto cartão Alelo</t>
  </si>
  <si>
    <t>Imposto</t>
  </si>
  <si>
    <t>Despesas folha de pagamento</t>
  </si>
  <si>
    <t>Boleto</t>
  </si>
  <si>
    <t>Sindicato - Mensalidade</t>
  </si>
  <si>
    <t>Provisões 11/2018</t>
  </si>
  <si>
    <t>Provisões 12/2018</t>
  </si>
  <si>
    <t>Provisões 01/2019</t>
  </si>
  <si>
    <t>Provisões 02/2019</t>
  </si>
  <si>
    <t>Provisões 03/2019</t>
  </si>
  <si>
    <t>Provisões 04/2019</t>
  </si>
  <si>
    <t>Provisões 05/2019</t>
  </si>
  <si>
    <t>Provisões 06/2019</t>
  </si>
  <si>
    <t>Provisões 07/2019</t>
  </si>
  <si>
    <t>Reembolso Recurso ref FGTS</t>
  </si>
  <si>
    <t>Provisões 08/2019</t>
  </si>
  <si>
    <t xml:space="preserve">Tarifa </t>
  </si>
  <si>
    <t>ISS</t>
  </si>
  <si>
    <t xml:space="preserve">Recebimento de Repasse Mensal </t>
  </si>
  <si>
    <t xml:space="preserve">Imposto </t>
  </si>
  <si>
    <t xml:space="preserve">IRRF PJ </t>
  </si>
  <si>
    <t xml:space="preserve">INSS </t>
  </si>
  <si>
    <t>Provisões 09/2019</t>
  </si>
  <si>
    <t>Provisões 10/2019</t>
  </si>
  <si>
    <t>Provisões 11/2019</t>
  </si>
  <si>
    <t>Reembolso Recurso ref tarifas</t>
  </si>
  <si>
    <t>Folha pagto -  Cheq 300212</t>
  </si>
  <si>
    <t>Folha pagto -  Cheq 300214</t>
  </si>
  <si>
    <t>NF 79 Gabriel Tiveron - ME cheque 300022</t>
  </si>
  <si>
    <t>NF 123 AH Medicina LTDA - ME cheque 300019</t>
  </si>
  <si>
    <t>NF 39 Body Health Serviços Medicos S/S LTDA cheque 300021</t>
  </si>
  <si>
    <t>NF 2 Lais F Valenciano - ME cheque 300023</t>
  </si>
  <si>
    <t>NF 89 Gabriela Mendes Silva - ME cheque 300141</t>
  </si>
  <si>
    <t>NF 21 Paula Dumas Figueiredo- ME cheque 300142</t>
  </si>
  <si>
    <t>NF 27 Maia &amp; Maia Serviços Medicos LTDA - ME cheque 300143</t>
  </si>
  <si>
    <t>NF 37 Vanessa Domiciano de Souza cheque 300144</t>
  </si>
  <si>
    <t>IRRF PF Folha pgto</t>
  </si>
  <si>
    <t>NF 295 Ortoclinica Ortopedia LTDA cheque 300020</t>
  </si>
  <si>
    <t>Rateio Referente ao mês de Dezembro/2019</t>
  </si>
  <si>
    <t>NF 82 Gabriel Tiveron - ME cheque 300226</t>
  </si>
  <si>
    <t>NF 22 Paula Dumas Figueiredo- ME cheque 300199</t>
  </si>
  <si>
    <t>NF 28 Maia &amp; Maia Serviços Medicos LTDA - ME cheque 300200</t>
  </si>
  <si>
    <t>NF 41 Vanessa Domiciano de Souza cheque 300222</t>
  </si>
  <si>
    <t>NF 131 AH Medicina LTDA - ME cheque 300223</t>
  </si>
  <si>
    <t>NF 44 Body Health Serviços Medicos S/S LTDA cheque 300225</t>
  </si>
  <si>
    <t>NF 5 Lais F Valenciano - ME cheque 300227</t>
  </si>
  <si>
    <t>NF 43 Martins e Pedroso LTDA cheque 300229</t>
  </si>
  <si>
    <t>IRRF PF 13º</t>
  </si>
  <si>
    <t>IRRF PF Férias</t>
  </si>
  <si>
    <t>NF 45 Clinica Medica Hortencia LTDA cheque 300228</t>
  </si>
  <si>
    <t>NF 297 Ortoclinica Ortopedia LTDA cheque 300224</t>
  </si>
  <si>
    <t>Rateio Referente ao mês de Janeiro/2020</t>
  </si>
  <si>
    <t>Ferias Cheque 300210</t>
  </si>
  <si>
    <t>Férias Cheque 300221</t>
  </si>
  <si>
    <t>Provisões 09/2017</t>
  </si>
  <si>
    <t>Provisões 12/2019</t>
  </si>
  <si>
    <t>Provisões 01/2020</t>
  </si>
  <si>
    <t xml:space="preserve"> </t>
  </si>
  <si>
    <t xml:space="preserve">Reembolso Tarifas </t>
  </si>
  <si>
    <t xml:space="preserve">Reembolso despesa </t>
  </si>
  <si>
    <t>Fgts Jan./ 2020</t>
  </si>
  <si>
    <t>Jan. e Fev./ 2020</t>
  </si>
  <si>
    <t>Cheque 300230</t>
  </si>
  <si>
    <t>Férias</t>
  </si>
  <si>
    <t xml:space="preserve">Prefeitura Guaimbe </t>
  </si>
  <si>
    <t>Fev. 2020</t>
  </si>
  <si>
    <t>NF 24 Paula Dumas Figueiredo - ME cheque 300231</t>
  </si>
  <si>
    <t>NF 29 Maia &amp; Maia Serviços Medicos LTDA - ME cheque 300232</t>
  </si>
  <si>
    <t>NF 7 Lais F Valenciano - ME cheque 300234</t>
  </si>
  <si>
    <t>NF 134 AH Medicina LTDA - ME cheque 300235</t>
  </si>
  <si>
    <t>NF 48 Body Health Serviços Medicos S/S LTDA cheque 300237</t>
  </si>
  <si>
    <t>NF 46 Clinica Medica Hortencia LTDA cheque 300233</t>
  </si>
  <si>
    <t>NF 84 Gabriel Tiveron - ME cheque 300238</t>
  </si>
  <si>
    <t>Sindicato - Contribuição assistencial</t>
  </si>
  <si>
    <t>Sindicato</t>
  </si>
  <si>
    <t>Mensalidade</t>
  </si>
  <si>
    <t>Rateio Referente ao mês de Fevereiro/2020</t>
  </si>
  <si>
    <t>Provisões 02/2020</t>
  </si>
  <si>
    <t>NF 300 Ortoclinica Ortopedia Ltda ME cheque 300236</t>
  </si>
  <si>
    <t>DARF PIS/COFINS/CSLL</t>
  </si>
  <si>
    <t>Mar. 2020</t>
  </si>
  <si>
    <t>Cheque 300239</t>
  </si>
  <si>
    <t>NF 52 Body Health Serviços Medicos S/S LTDA cheque 300241</t>
  </si>
  <si>
    <t>NF 137 AH Medicina LTDA - ME cheque 300243</t>
  </si>
  <si>
    <t>NF 30 Maia &amp; Maia Serviços Medicos LTDA - ME cheque 300245</t>
  </si>
  <si>
    <t>NF 26 Paula Dumas Figueiredo - ME cheque 300246</t>
  </si>
  <si>
    <t>NF 92 Gabriel Tiveron - ME cheque 300240</t>
  </si>
  <si>
    <t>NF 48 Clinica Medica Hortencia LTDA cheque 300244</t>
  </si>
  <si>
    <t>NF 302 Ortoclinica Ortopedia Ltda ME cheque 300242</t>
  </si>
  <si>
    <t>Rateio Referente ao mês de Março/2020</t>
  </si>
  <si>
    <t>Reembolso de despesas ref FGTS</t>
  </si>
  <si>
    <t>541 - 542</t>
  </si>
  <si>
    <t>Provisões 03/2020</t>
  </si>
  <si>
    <t>Cheque 300247</t>
  </si>
  <si>
    <t>NF 95 Gabriel Tiveron - ME cheque 300255</t>
  </si>
  <si>
    <t>NF 29 Paula Dumas Figueiredo - ME cheque 300248</t>
  </si>
  <si>
    <t>NF 32 Maia &amp; Maia Serviços Medicos LTDA - ME cheque 300249</t>
  </si>
  <si>
    <t>NF 52 Clinica Medica Hortencia LTDA cheque 300250</t>
  </si>
  <si>
    <t>NF 140 AH Medicina LTDA - ME cheque 300252</t>
  </si>
  <si>
    <t>NF 57 Body Health Serviços Medicos S/S LTDA cheque 300254</t>
  </si>
  <si>
    <t>NF 8 Lais F Valenciano ME  cheque 300251</t>
  </si>
  <si>
    <t>INSS</t>
  </si>
  <si>
    <t>NF 305 Ortoclinica Ortopedia Ltda ME cheque 300253</t>
  </si>
  <si>
    <t>Rateio Referente ao mês de Abril 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</si>
</sst>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mmmm\-yy;@"/>
    <numFmt numFmtId="165" formatCode="dd/mm"/>
    <numFmt numFmtId="166" formatCode="_-[$R$-416]\ * #,##0.00_-;\-[$R$-416]\ * #,##0.00_-;_-[$R$-416]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0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" fontId="3" fillId="0" borderId="0" xfId="0" applyNumberFormat="1" applyFont="1"/>
    <xf numFmtId="4" fontId="5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44" fontId="3" fillId="0" borderId="3" xfId="1" applyFont="1" applyFill="1" applyBorder="1"/>
    <xf numFmtId="44" fontId="3" fillId="0" borderId="1" xfId="1" applyFont="1" applyFill="1" applyBorder="1"/>
    <xf numFmtId="44" fontId="6" fillId="0" borderId="1" xfId="1" applyFont="1" applyFill="1" applyBorder="1"/>
    <xf numFmtId="4" fontId="5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0" fontId="6" fillId="5" borderId="1" xfId="0" applyFont="1" applyFill="1" applyBorder="1"/>
    <xf numFmtId="165" fontId="6" fillId="0" borderId="3" xfId="0" applyNumberFormat="1" applyFont="1" applyFill="1" applyBorder="1" applyAlignment="1">
      <alignment horizontal="center"/>
    </xf>
    <xf numFmtId="0" fontId="6" fillId="0" borderId="1" xfId="0" applyFont="1" applyFill="1" applyBorder="1"/>
    <xf numFmtId="4" fontId="2" fillId="0" borderId="1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166" fontId="2" fillId="0" borderId="3" xfId="0" applyNumberFormat="1" applyFont="1" applyFill="1" applyBorder="1" applyAlignment="1">
      <alignment horizontal="right"/>
    </xf>
    <xf numFmtId="166" fontId="6" fillId="0" borderId="1" xfId="0" applyNumberFormat="1" applyFont="1" applyFill="1" applyBorder="1" applyAlignment="1">
      <alignment horizontal="right"/>
    </xf>
    <xf numFmtId="166" fontId="6" fillId="0" borderId="1" xfId="1" applyNumberFormat="1" applyFont="1" applyFill="1" applyBorder="1" applyAlignment="1">
      <alignment horizontal="right"/>
    </xf>
    <xf numFmtId="166" fontId="6" fillId="0" borderId="3" xfId="0" applyNumberFormat="1" applyFont="1" applyFill="1" applyBorder="1" applyAlignment="1">
      <alignment horizontal="right"/>
    </xf>
    <xf numFmtId="166" fontId="2" fillId="0" borderId="1" xfId="0" applyNumberFormat="1" applyFont="1" applyFill="1" applyBorder="1" applyAlignment="1">
      <alignment horizontal="right"/>
    </xf>
    <xf numFmtId="44" fontId="3" fillId="0" borderId="23" xfId="1" applyFont="1" applyFill="1" applyBorder="1"/>
    <xf numFmtId="165" fontId="6" fillId="2" borderId="6" xfId="0" applyNumberFormat="1" applyFont="1" applyFill="1" applyBorder="1" applyAlignment="1">
      <alignment horizontal="center"/>
    </xf>
    <xf numFmtId="0" fontId="6" fillId="2" borderId="11" xfId="0" applyFont="1" applyFill="1" applyBorder="1"/>
    <xf numFmtId="0" fontId="6" fillId="2" borderId="11" xfId="0" applyFont="1" applyFill="1" applyBorder="1" applyAlignment="1">
      <alignment horizontal="left"/>
    </xf>
    <xf numFmtId="44" fontId="3" fillId="2" borderId="11" xfId="1" applyFont="1" applyFill="1" applyBorder="1"/>
    <xf numFmtId="4" fontId="2" fillId="2" borderId="7" xfId="0" applyNumberFormat="1" applyFont="1" applyFill="1" applyBorder="1" applyAlignment="1">
      <alignment horizontal="right"/>
    </xf>
    <xf numFmtId="166" fontId="6" fillId="0" borderId="3" xfId="1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" xfId="0" applyFont="1" applyFill="1" applyBorder="1"/>
    <xf numFmtId="0" fontId="6" fillId="0" borderId="6" xfId="0" applyFont="1" applyBorder="1" applyAlignment="1">
      <alignment horizontal="left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44" fontId="6" fillId="0" borderId="3" xfId="1" applyFont="1" applyFill="1" applyBorder="1"/>
    <xf numFmtId="43" fontId="2" fillId="4" borderId="1" xfId="2" applyFont="1" applyFill="1" applyBorder="1"/>
    <xf numFmtId="0" fontId="2" fillId="0" borderId="1" xfId="0" applyFont="1" applyBorder="1" applyAlignment="1"/>
    <xf numFmtId="0" fontId="3" fillId="0" borderId="1" xfId="0" applyFont="1" applyFill="1" applyBorder="1"/>
    <xf numFmtId="17" fontId="6" fillId="0" borderId="1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/>
    </xf>
    <xf numFmtId="164" fontId="6" fillId="0" borderId="1" xfId="0" quotePrefix="1" applyNumberFormat="1" applyFont="1" applyFill="1" applyBorder="1" applyAlignment="1">
      <alignment horizontal="left"/>
    </xf>
    <xf numFmtId="165" fontId="6" fillId="0" borderId="1" xfId="0" applyNumberFormat="1" applyFont="1" applyFill="1" applyBorder="1" applyAlignment="1">
      <alignment horizontal="left"/>
    </xf>
    <xf numFmtId="165" fontId="6" fillId="5" borderId="1" xfId="0" applyNumberFormat="1" applyFont="1" applyFill="1" applyBorder="1" applyAlignment="1">
      <alignment horizontal="left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4" fontId="2" fillId="2" borderId="28" xfId="0" applyNumberFormat="1" applyFont="1" applyFill="1" applyBorder="1" applyAlignment="1">
      <alignment horizontal="center"/>
    </xf>
    <xf numFmtId="4" fontId="2" fillId="2" borderId="29" xfId="0" applyNumberFormat="1" applyFont="1" applyFill="1" applyBorder="1" applyAlignment="1">
      <alignment horizontal="center"/>
    </xf>
    <xf numFmtId="165" fontId="6" fillId="0" borderId="30" xfId="0" applyNumberFormat="1" applyFont="1" applyFill="1" applyBorder="1" applyAlignment="1">
      <alignment horizontal="center"/>
    </xf>
    <xf numFmtId="43" fontId="3" fillId="0" borderId="31" xfId="2" applyFont="1" applyFill="1" applyBorder="1"/>
    <xf numFmtId="166" fontId="6" fillId="0" borderId="31" xfId="0" applyNumberFormat="1" applyFont="1" applyFill="1" applyBorder="1" applyAlignment="1">
      <alignment horizontal="right"/>
    </xf>
    <xf numFmtId="166" fontId="6" fillId="0" borderId="31" xfId="1" applyNumberFormat="1" applyFont="1" applyFill="1" applyBorder="1" applyAlignment="1">
      <alignment horizontal="right"/>
    </xf>
    <xf numFmtId="166" fontId="2" fillId="0" borderId="31" xfId="0" applyNumberFormat="1" applyFont="1" applyFill="1" applyBorder="1" applyAlignment="1">
      <alignment horizontal="right"/>
    </xf>
    <xf numFmtId="165" fontId="6" fillId="0" borderId="30" xfId="0" applyNumberFormat="1" applyFont="1" applyBorder="1" applyAlignment="1">
      <alignment horizontal="center"/>
    </xf>
    <xf numFmtId="4" fontId="2" fillId="0" borderId="31" xfId="0" applyNumberFormat="1" applyFont="1" applyFill="1" applyBorder="1" applyAlignment="1">
      <alignment horizontal="right"/>
    </xf>
    <xf numFmtId="165" fontId="6" fillId="0" borderId="34" xfId="0" applyNumberFormat="1" applyFont="1" applyBorder="1" applyAlignment="1">
      <alignment horizontal="center"/>
    </xf>
    <xf numFmtId="165" fontId="6" fillId="5" borderId="23" xfId="0" applyNumberFormat="1" applyFont="1" applyFill="1" applyBorder="1" applyAlignment="1">
      <alignment horizontal="left"/>
    </xf>
    <xf numFmtId="4" fontId="2" fillId="0" borderId="35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165" fontId="6" fillId="0" borderId="1" xfId="0" applyNumberFormat="1" applyFont="1" applyFill="1" applyBorder="1" applyAlignment="1">
      <alignment horizontal="center"/>
    </xf>
    <xf numFmtId="0" fontId="6" fillId="0" borderId="15" xfId="0" applyFont="1" applyFill="1" applyBorder="1"/>
    <xf numFmtId="0" fontId="6" fillId="0" borderId="7" xfId="0" applyFont="1" applyFill="1" applyBorder="1"/>
    <xf numFmtId="165" fontId="6" fillId="0" borderId="3" xfId="0" applyNumberFormat="1" applyFont="1" applyFill="1" applyBorder="1" applyAlignment="1">
      <alignment horizontal="left"/>
    </xf>
    <xf numFmtId="165" fontId="6" fillId="0" borderId="15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44" fontId="3" fillId="0" borderId="31" xfId="2" applyNumberFormat="1" applyFont="1" applyFill="1" applyBorder="1"/>
    <xf numFmtId="0" fontId="11" fillId="0" borderId="0" xfId="0" applyFont="1"/>
    <xf numFmtId="0" fontId="11" fillId="0" borderId="0" xfId="0" applyFont="1" applyFill="1"/>
    <xf numFmtId="0" fontId="12" fillId="0" borderId="0" xfId="0" applyFont="1"/>
    <xf numFmtId="4" fontId="11" fillId="0" borderId="0" xfId="0" applyNumberFormat="1" applyFont="1"/>
    <xf numFmtId="4" fontId="11" fillId="0" borderId="0" xfId="0" applyNumberFormat="1" applyFont="1" applyFill="1"/>
    <xf numFmtId="0" fontId="11" fillId="0" borderId="0" xfId="0" applyFont="1" applyBorder="1"/>
    <xf numFmtId="43" fontId="11" fillId="0" borderId="0" xfId="2" applyFont="1"/>
    <xf numFmtId="0" fontId="11" fillId="0" borderId="0" xfId="0" applyFont="1" applyFill="1" applyBorder="1"/>
    <xf numFmtId="43" fontId="11" fillId="0" borderId="0" xfId="2" applyFont="1" applyFill="1" applyBorder="1"/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horizontal="right" vertical="center"/>
    </xf>
    <xf numFmtId="8" fontId="6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/>
    </xf>
    <xf numFmtId="43" fontId="11" fillId="0" borderId="0" xfId="0" applyNumberFormat="1" applyFont="1" applyFill="1" applyBorder="1"/>
    <xf numFmtId="4" fontId="11" fillId="0" borderId="0" xfId="0" applyNumberFormat="1" applyFont="1" applyFill="1" applyBorder="1"/>
    <xf numFmtId="44" fontId="11" fillId="0" borderId="0" xfId="0" applyNumberFormat="1" applyFont="1"/>
    <xf numFmtId="0" fontId="2" fillId="0" borderId="1" xfId="0" applyFont="1" applyBorder="1" applyAlignment="1">
      <alignment horizontal="left"/>
    </xf>
    <xf numFmtId="44" fontId="2" fillId="2" borderId="1" xfId="1" applyFont="1" applyFill="1" applyBorder="1"/>
    <xf numFmtId="43" fontId="2" fillId="2" borderId="28" xfId="2" applyFont="1" applyFill="1" applyBorder="1" applyAlignment="1">
      <alignment horizontal="center"/>
    </xf>
    <xf numFmtId="43" fontId="3" fillId="0" borderId="1" xfId="2" applyFont="1" applyFill="1" applyBorder="1"/>
    <xf numFmtId="43" fontId="3" fillId="0" borderId="0" xfId="2" applyFont="1"/>
    <xf numFmtId="43" fontId="7" fillId="0" borderId="0" xfId="2" applyFont="1" applyAlignment="1">
      <alignment horizontal="right"/>
    </xf>
    <xf numFmtId="43" fontId="11" fillId="0" borderId="0" xfId="2" applyFont="1" applyFill="1"/>
    <xf numFmtId="43" fontId="11" fillId="0" borderId="0" xfId="2" applyFont="1" applyBorder="1"/>
    <xf numFmtId="44" fontId="2" fillId="2" borderId="28" xfId="1" applyFont="1" applyFill="1" applyBorder="1" applyAlignment="1">
      <alignment horizontal="center"/>
    </xf>
    <xf numFmtId="165" fontId="6" fillId="0" borderId="23" xfId="0" applyNumberFormat="1" applyFont="1" applyFill="1" applyBorder="1" applyAlignment="1">
      <alignment horizontal="left"/>
    </xf>
    <xf numFmtId="44" fontId="11" fillId="0" borderId="36" xfId="1" applyFont="1" applyFill="1" applyBorder="1"/>
    <xf numFmtId="0" fontId="11" fillId="0" borderId="20" xfId="0" applyFont="1" applyFill="1" applyBorder="1"/>
    <xf numFmtId="0" fontId="2" fillId="0" borderId="1" xfId="0" applyFont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4" fontId="2" fillId="0" borderId="16" xfId="0" applyNumberFormat="1" applyFont="1" applyFill="1" applyBorder="1" applyAlignment="1">
      <alignment horizontal="left"/>
    </xf>
    <xf numFmtId="14" fontId="2" fillId="0" borderId="17" xfId="0" applyNumberFormat="1" applyFont="1" applyFill="1" applyBorder="1" applyAlignment="1">
      <alignment horizontal="left"/>
    </xf>
    <xf numFmtId="14" fontId="2" fillId="0" borderId="15" xfId="0" applyNumberFormat="1" applyFont="1" applyFill="1" applyBorder="1" applyAlignment="1">
      <alignment horizontal="left"/>
    </xf>
    <xf numFmtId="44" fontId="4" fillId="0" borderId="16" xfId="1" applyFont="1" applyFill="1" applyBorder="1" applyAlignment="1">
      <alignment horizontal="center"/>
    </xf>
    <xf numFmtId="44" fontId="4" fillId="0" borderId="15" xfId="1" applyFont="1" applyFill="1" applyBorder="1" applyAlignment="1">
      <alignment horizontal="center"/>
    </xf>
    <xf numFmtId="14" fontId="2" fillId="0" borderId="6" xfId="0" applyNumberFormat="1" applyFont="1" applyFill="1" applyBorder="1" applyAlignment="1">
      <alignment horizontal="left"/>
    </xf>
    <xf numFmtId="14" fontId="2" fillId="0" borderId="11" xfId="0" applyNumberFormat="1" applyFont="1" applyFill="1" applyBorder="1" applyAlignment="1">
      <alignment horizontal="left"/>
    </xf>
    <xf numFmtId="14" fontId="2" fillId="0" borderId="7" xfId="0" applyNumberFormat="1" applyFont="1" applyFill="1" applyBorder="1" applyAlignment="1">
      <alignment horizontal="left"/>
    </xf>
    <xf numFmtId="14" fontId="2" fillId="0" borderId="6" xfId="0" applyNumberFormat="1" applyFont="1" applyBorder="1" applyAlignment="1">
      <alignment horizontal="left"/>
    </xf>
    <xf numFmtId="14" fontId="2" fillId="0" borderId="11" xfId="0" applyNumberFormat="1" applyFont="1" applyBorder="1" applyAlignment="1">
      <alignment horizontal="left"/>
    </xf>
    <xf numFmtId="14" fontId="2" fillId="0" borderId="7" xfId="0" applyNumberFormat="1" applyFont="1" applyBorder="1" applyAlignment="1">
      <alignment horizontal="left"/>
    </xf>
    <xf numFmtId="44" fontId="4" fillId="0" borderId="6" xfId="1" applyFont="1" applyBorder="1" applyAlignment="1">
      <alignment horizontal="center"/>
    </xf>
    <xf numFmtId="44" fontId="4" fillId="0" borderId="7" xfId="1" applyFont="1" applyBorder="1" applyAlignment="1">
      <alignment horizontal="center"/>
    </xf>
    <xf numFmtId="14" fontId="6" fillId="2" borderId="6" xfId="0" applyNumberFormat="1" applyFont="1" applyFill="1" applyBorder="1" applyAlignment="1">
      <alignment horizontal="center"/>
    </xf>
    <xf numFmtId="14" fontId="6" fillId="2" borderId="11" xfId="0" applyNumberFormat="1" applyFont="1" applyFill="1" applyBorder="1" applyAlignment="1">
      <alignment horizontal="center"/>
    </xf>
    <xf numFmtId="14" fontId="6" fillId="2" borderId="7" xfId="0" applyNumberFormat="1" applyFont="1" applyFill="1" applyBorder="1" applyAlignment="1">
      <alignment horizontal="center"/>
    </xf>
    <xf numFmtId="14" fontId="2" fillId="0" borderId="12" xfId="0" applyNumberFormat="1" applyFont="1" applyBorder="1" applyAlignment="1">
      <alignment horizontal="left"/>
    </xf>
    <xf numFmtId="14" fontId="2" fillId="0" borderId="13" xfId="0" applyNumberFormat="1" applyFont="1" applyBorder="1" applyAlignment="1">
      <alignment horizontal="left"/>
    </xf>
    <xf numFmtId="14" fontId="2" fillId="0" borderId="22" xfId="0" applyNumberFormat="1" applyFont="1" applyBorder="1" applyAlignment="1">
      <alignment horizontal="left"/>
    </xf>
    <xf numFmtId="44" fontId="4" fillId="0" borderId="21" xfId="1" applyFont="1" applyBorder="1" applyAlignment="1">
      <alignment horizontal="center"/>
    </xf>
    <xf numFmtId="44" fontId="4" fillId="0" borderId="14" xfId="1" applyFont="1" applyBorder="1" applyAlignment="1">
      <alignment horizontal="center"/>
    </xf>
    <xf numFmtId="14" fontId="2" fillId="0" borderId="18" xfId="0" applyNumberFormat="1" applyFont="1" applyBorder="1" applyAlignment="1">
      <alignment horizontal="left"/>
    </xf>
    <xf numFmtId="14" fontId="2" fillId="0" borderId="19" xfId="0" applyNumberFormat="1" applyFont="1" applyBorder="1" applyAlignment="1">
      <alignment horizontal="left"/>
    </xf>
    <xf numFmtId="14" fontId="2" fillId="0" borderId="32" xfId="0" applyNumberFormat="1" applyFont="1" applyBorder="1" applyAlignment="1">
      <alignment horizontal="left"/>
    </xf>
    <xf numFmtId="44" fontId="4" fillId="0" borderId="33" xfId="1" applyFont="1" applyBorder="1" applyAlignment="1">
      <alignment horizontal="center"/>
    </xf>
    <xf numFmtId="44" fontId="4" fillId="0" borderId="20" xfId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43" fontId="7" fillId="0" borderId="0" xfId="2" applyFont="1" applyFill="1" applyBorder="1" applyAlignment="1">
      <alignment horizontal="right"/>
    </xf>
    <xf numFmtId="0" fontId="12" fillId="0" borderId="0" xfId="0" applyFont="1" applyFill="1" applyBorder="1"/>
    <xf numFmtId="43" fontId="3" fillId="0" borderId="0" xfId="2" applyFont="1" applyFill="1" applyBorder="1"/>
    <xf numFmtId="0" fontId="3" fillId="0" borderId="0" xfId="0" applyFont="1" applyFill="1" applyBorder="1"/>
    <xf numFmtId="44" fontId="11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44" fontId="6" fillId="0" borderId="0" xfId="1" applyFont="1" applyFill="1" applyBorder="1"/>
    <xf numFmtId="0" fontId="2" fillId="0" borderId="0" xfId="0" applyFont="1" applyFill="1" applyBorder="1" applyAlignment="1">
      <alignment horizontal="left"/>
    </xf>
    <xf numFmtId="44" fontId="2" fillId="0" borderId="0" xfId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43" fontId="2" fillId="0" borderId="0" xfId="2" applyFont="1" applyFill="1" applyBorder="1"/>
  </cellXfs>
  <cellStyles count="3">
    <cellStyle name="Moeda" xfId="1" builtinId="4"/>
    <cellStyle name="Normal" xfId="0" builtinId="0"/>
    <cellStyle name="Vírgula" xfId="2" builtinId="3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2"/>
  <sheetViews>
    <sheetView topLeftCell="A22" workbookViewId="0">
      <selection activeCell="B28" sqref="B28"/>
    </sheetView>
  </sheetViews>
  <sheetFormatPr defaultRowHeight="15.75" x14ac:dyDescent="0.25"/>
  <cols>
    <col min="1" max="1" width="9" style="73" customWidth="1"/>
    <col min="2" max="2" width="69" style="73" bestFit="1" customWidth="1"/>
    <col min="3" max="3" width="19.42578125" style="73" bestFit="1" customWidth="1"/>
    <col min="4" max="5" width="16.42578125" style="73" bestFit="1" customWidth="1"/>
    <col min="6" max="16384" width="9.140625" style="73"/>
  </cols>
  <sheetData>
    <row r="1" spans="1:5" x14ac:dyDescent="0.25">
      <c r="A1" s="1"/>
      <c r="B1" s="116" t="s">
        <v>3</v>
      </c>
      <c r="C1" s="116"/>
      <c r="D1" s="116"/>
      <c r="E1" s="116"/>
    </row>
    <row r="2" spans="1:5" ht="16.5" thickBot="1" x14ac:dyDescent="0.3">
      <c r="A2" s="1"/>
      <c r="B2" s="117">
        <v>43831</v>
      </c>
      <c r="C2" s="117"/>
      <c r="D2" s="117"/>
      <c r="E2" s="117"/>
    </row>
    <row r="3" spans="1:5" ht="16.5" thickBot="1" x14ac:dyDescent="0.3">
      <c r="A3" s="2" t="s">
        <v>0</v>
      </c>
      <c r="B3" s="3" t="s">
        <v>1</v>
      </c>
      <c r="C3" s="4" t="s">
        <v>2</v>
      </c>
      <c r="D3" s="5" t="s">
        <v>12</v>
      </c>
      <c r="E3" s="5" t="s">
        <v>13</v>
      </c>
    </row>
    <row r="4" spans="1:5" s="74" customFormat="1" x14ac:dyDescent="0.25">
      <c r="A4" s="17">
        <v>43832</v>
      </c>
      <c r="B4" s="36" t="s">
        <v>32</v>
      </c>
      <c r="C4" s="48" t="s">
        <v>35</v>
      </c>
      <c r="D4" s="11">
        <v>3932.9</v>
      </c>
      <c r="E4" s="22"/>
    </row>
    <row r="5" spans="1:5" s="74" customFormat="1" x14ac:dyDescent="0.25">
      <c r="A5" s="66">
        <v>43836</v>
      </c>
      <c r="B5" s="18" t="s">
        <v>48</v>
      </c>
      <c r="C5" s="46" t="s">
        <v>48</v>
      </c>
      <c r="D5" s="12">
        <v>99</v>
      </c>
      <c r="E5" s="23"/>
    </row>
    <row r="6" spans="1:5" s="74" customFormat="1" ht="16.5" customHeight="1" x14ac:dyDescent="0.25">
      <c r="A6" s="66">
        <v>43837</v>
      </c>
      <c r="B6" s="18" t="s">
        <v>34</v>
      </c>
      <c r="C6" s="46">
        <v>43800</v>
      </c>
      <c r="D6" s="12">
        <v>23610.36</v>
      </c>
      <c r="E6" s="24"/>
    </row>
    <row r="7" spans="1:5" s="74" customFormat="1" ht="16.5" customHeight="1" x14ac:dyDescent="0.25">
      <c r="A7" s="17">
        <v>43839</v>
      </c>
      <c r="B7" s="67" t="s">
        <v>58</v>
      </c>
      <c r="C7" s="21"/>
      <c r="D7" s="12">
        <v>1103.1600000000001</v>
      </c>
      <c r="E7" s="24"/>
    </row>
    <row r="8" spans="1:5" s="74" customFormat="1" ht="16.5" customHeight="1" x14ac:dyDescent="0.25">
      <c r="A8" s="17">
        <v>43840</v>
      </c>
      <c r="B8" s="68" t="s">
        <v>49</v>
      </c>
      <c r="C8" s="47" t="s">
        <v>33</v>
      </c>
      <c r="D8" s="12">
        <v>259.2</v>
      </c>
      <c r="E8" s="24"/>
    </row>
    <row r="9" spans="1:5" s="74" customFormat="1" ht="16.5" customHeight="1" x14ac:dyDescent="0.25">
      <c r="A9" s="17">
        <v>43840</v>
      </c>
      <c r="B9" s="67" t="s">
        <v>59</v>
      </c>
      <c r="C9" s="47"/>
      <c r="D9" s="12">
        <v>1201.31</v>
      </c>
      <c r="E9" s="24"/>
    </row>
    <row r="10" spans="1:5" s="74" customFormat="1" x14ac:dyDescent="0.25">
      <c r="A10" s="66">
        <v>43846</v>
      </c>
      <c r="B10" s="69" t="s">
        <v>50</v>
      </c>
      <c r="C10" s="21"/>
      <c r="D10" s="12"/>
      <c r="E10" s="24">
        <v>92080.16</v>
      </c>
    </row>
    <row r="11" spans="1:5" s="74" customFormat="1" x14ac:dyDescent="0.25">
      <c r="A11" s="17">
        <v>43847</v>
      </c>
      <c r="B11" s="36" t="s">
        <v>60</v>
      </c>
      <c r="C11" s="21" t="s">
        <v>31</v>
      </c>
      <c r="D11" s="11">
        <v>2027.16</v>
      </c>
      <c r="E11" s="25"/>
    </row>
    <row r="12" spans="1:5" s="74" customFormat="1" x14ac:dyDescent="0.25">
      <c r="A12" s="17">
        <v>43847</v>
      </c>
      <c r="B12" s="36" t="s">
        <v>61</v>
      </c>
      <c r="C12" s="21" t="s">
        <v>31</v>
      </c>
      <c r="D12" s="11">
        <v>6400</v>
      </c>
      <c r="E12" s="22"/>
    </row>
    <row r="13" spans="1:5" s="74" customFormat="1" x14ac:dyDescent="0.25">
      <c r="A13" s="17">
        <v>43847</v>
      </c>
      <c r="B13" s="68" t="s">
        <v>62</v>
      </c>
      <c r="C13" s="21" t="s">
        <v>31</v>
      </c>
      <c r="D13" s="11">
        <v>3842.95</v>
      </c>
      <c r="E13" s="22"/>
    </row>
    <row r="14" spans="1:5" s="74" customFormat="1" x14ac:dyDescent="0.25">
      <c r="A14" s="17">
        <v>43847</v>
      </c>
      <c r="B14" s="36" t="s">
        <v>63</v>
      </c>
      <c r="C14" s="21" t="s">
        <v>31</v>
      </c>
      <c r="D14" s="11">
        <v>4476.6400000000003</v>
      </c>
      <c r="E14" s="22"/>
    </row>
    <row r="15" spans="1:5" s="74" customFormat="1" x14ac:dyDescent="0.25">
      <c r="A15" s="17">
        <v>43847</v>
      </c>
      <c r="B15" s="36" t="s">
        <v>64</v>
      </c>
      <c r="C15" s="21" t="s">
        <v>31</v>
      </c>
      <c r="D15" s="11">
        <v>817.65</v>
      </c>
      <c r="E15" s="22"/>
    </row>
    <row r="16" spans="1:5" s="74" customFormat="1" x14ac:dyDescent="0.25">
      <c r="A16" s="17">
        <v>43847</v>
      </c>
      <c r="B16" s="36" t="s">
        <v>65</v>
      </c>
      <c r="C16" s="21" t="s">
        <v>31</v>
      </c>
      <c r="D16" s="11">
        <v>1980</v>
      </c>
      <c r="E16" s="22"/>
    </row>
    <row r="17" spans="1:6" s="74" customFormat="1" x14ac:dyDescent="0.25">
      <c r="A17" s="17">
        <v>43847</v>
      </c>
      <c r="B17" s="36" t="s">
        <v>66</v>
      </c>
      <c r="C17" s="21" t="s">
        <v>31</v>
      </c>
      <c r="D17" s="11">
        <v>3510</v>
      </c>
      <c r="E17" s="22"/>
    </row>
    <row r="18" spans="1:6" s="74" customFormat="1" x14ac:dyDescent="0.25">
      <c r="A18" s="17">
        <v>43847</v>
      </c>
      <c r="B18" s="68" t="s">
        <v>67</v>
      </c>
      <c r="C18" s="21" t="s">
        <v>31</v>
      </c>
      <c r="D18" s="11">
        <v>1350</v>
      </c>
      <c r="E18" s="22"/>
    </row>
    <row r="19" spans="1:6" s="74" customFormat="1" x14ac:dyDescent="0.25">
      <c r="A19" s="17">
        <v>43850</v>
      </c>
      <c r="B19" s="18" t="s">
        <v>111</v>
      </c>
      <c r="C19" s="21" t="s">
        <v>33</v>
      </c>
      <c r="D19" s="11">
        <v>552.42999999999995</v>
      </c>
      <c r="E19" s="22"/>
    </row>
    <row r="20" spans="1:6" s="74" customFormat="1" x14ac:dyDescent="0.25">
      <c r="A20" s="17">
        <v>43850</v>
      </c>
      <c r="B20" s="69" t="s">
        <v>52</v>
      </c>
      <c r="C20" s="21" t="s">
        <v>33</v>
      </c>
      <c r="D20" s="11">
        <v>178.2</v>
      </c>
      <c r="E20" s="22"/>
    </row>
    <row r="21" spans="1:6" s="74" customFormat="1" x14ac:dyDescent="0.25">
      <c r="A21" s="17">
        <v>43850</v>
      </c>
      <c r="B21" s="18" t="s">
        <v>68</v>
      </c>
      <c r="C21" s="21" t="s">
        <v>51</v>
      </c>
      <c r="D21" s="11">
        <v>446.19</v>
      </c>
      <c r="E21" s="22"/>
    </row>
    <row r="22" spans="1:6" s="74" customFormat="1" x14ac:dyDescent="0.25">
      <c r="A22" s="17">
        <v>43850</v>
      </c>
      <c r="B22" s="18" t="s">
        <v>79</v>
      </c>
      <c r="C22" s="21" t="s">
        <v>51</v>
      </c>
      <c r="D22" s="11">
        <v>372.64</v>
      </c>
      <c r="E22" s="22"/>
    </row>
    <row r="23" spans="1:6" s="74" customFormat="1" x14ac:dyDescent="0.25">
      <c r="A23" s="17">
        <v>43850</v>
      </c>
      <c r="B23" s="69" t="s">
        <v>36</v>
      </c>
      <c r="C23" s="21" t="s">
        <v>33</v>
      </c>
      <c r="D23" s="11">
        <v>248.4</v>
      </c>
      <c r="E23" s="22"/>
    </row>
    <row r="24" spans="1:6" s="74" customFormat="1" x14ac:dyDescent="0.25">
      <c r="A24" s="17">
        <v>43850</v>
      </c>
      <c r="B24" s="69" t="s">
        <v>53</v>
      </c>
      <c r="C24" s="21" t="s">
        <v>33</v>
      </c>
      <c r="D24" s="11">
        <v>3013.79</v>
      </c>
      <c r="E24" s="22"/>
    </row>
    <row r="25" spans="1:6" s="74" customFormat="1" x14ac:dyDescent="0.25">
      <c r="A25" s="17">
        <v>43857</v>
      </c>
      <c r="B25" s="69" t="s">
        <v>69</v>
      </c>
      <c r="C25" s="21" t="s">
        <v>31</v>
      </c>
      <c r="D25" s="11">
        <v>3510</v>
      </c>
      <c r="E25" s="22"/>
    </row>
    <row r="26" spans="1:6" s="74" customFormat="1" x14ac:dyDescent="0.25">
      <c r="A26" s="17">
        <v>43860</v>
      </c>
      <c r="B26" s="69" t="s">
        <v>70</v>
      </c>
      <c r="C26" s="21"/>
      <c r="D26" s="11">
        <v>13609.05</v>
      </c>
      <c r="E26" s="22"/>
    </row>
    <row r="27" spans="1:6" s="74" customFormat="1" x14ac:dyDescent="0.25">
      <c r="A27" s="17">
        <v>43861</v>
      </c>
      <c r="B27" s="69" t="s">
        <v>57</v>
      </c>
      <c r="C27" s="21"/>
      <c r="D27" s="11"/>
      <c r="E27" s="25">
        <v>80</v>
      </c>
    </row>
    <row r="28" spans="1:6" s="74" customFormat="1" x14ac:dyDescent="0.25">
      <c r="A28" s="17">
        <v>43861</v>
      </c>
      <c r="B28" s="70" t="s">
        <v>46</v>
      </c>
      <c r="C28" s="21"/>
      <c r="D28" s="11">
        <v>3662.56</v>
      </c>
      <c r="E28" s="22"/>
    </row>
    <row r="29" spans="1:6" s="74" customFormat="1" x14ac:dyDescent="0.25">
      <c r="A29" s="17"/>
      <c r="B29" s="67"/>
      <c r="C29" s="71"/>
      <c r="D29" s="12"/>
      <c r="E29" s="26"/>
    </row>
    <row r="30" spans="1:6" s="74" customFormat="1" x14ac:dyDescent="0.25">
      <c r="A30" s="28"/>
      <c r="B30" s="29"/>
      <c r="C30" s="30"/>
      <c r="D30" s="31"/>
      <c r="E30" s="32"/>
      <c r="F30" s="73"/>
    </row>
    <row r="31" spans="1:6" x14ac:dyDescent="0.25">
      <c r="A31" s="118" t="s">
        <v>10</v>
      </c>
      <c r="B31" s="119"/>
      <c r="C31" s="120"/>
      <c r="D31" s="121">
        <f>SUM(E4:E29)</f>
        <v>92160.16</v>
      </c>
      <c r="E31" s="122"/>
    </row>
    <row r="32" spans="1:6" x14ac:dyDescent="0.25">
      <c r="A32" s="123" t="s">
        <v>11</v>
      </c>
      <c r="B32" s="124"/>
      <c r="C32" s="125"/>
      <c r="D32" s="121">
        <f>SUM(D4:D29)</f>
        <v>80203.59</v>
      </c>
      <c r="E32" s="122"/>
    </row>
    <row r="33" spans="1:5" x14ac:dyDescent="0.25">
      <c r="A33" s="6"/>
      <c r="B33" s="7"/>
      <c r="C33" s="7"/>
      <c r="D33" s="8"/>
      <c r="E33" s="9"/>
    </row>
    <row r="34" spans="1:5" ht="16.5" thickBot="1" x14ac:dyDescent="0.3">
      <c r="A34" s="6"/>
      <c r="B34" s="7"/>
      <c r="C34" s="7"/>
      <c r="D34" s="8"/>
      <c r="E34" s="9"/>
    </row>
    <row r="35" spans="1:5" x14ac:dyDescent="0.25">
      <c r="A35" s="108" t="s">
        <v>4</v>
      </c>
      <c r="B35" s="109"/>
      <c r="C35" s="110"/>
      <c r="D35" s="10"/>
      <c r="E35" s="8"/>
    </row>
    <row r="36" spans="1:5" x14ac:dyDescent="0.25">
      <c r="A36" s="37" t="s">
        <v>5</v>
      </c>
      <c r="B36" s="34"/>
      <c r="C36" s="13">
        <v>2608.7399999999998</v>
      </c>
      <c r="D36" s="10"/>
      <c r="E36" s="75">
        <v>520</v>
      </c>
    </row>
    <row r="37" spans="1:5" x14ac:dyDescent="0.25">
      <c r="A37" s="37" t="s">
        <v>18</v>
      </c>
      <c r="B37" s="34"/>
      <c r="C37" s="13">
        <v>208.7</v>
      </c>
      <c r="D37" s="10"/>
      <c r="E37" s="75">
        <v>521</v>
      </c>
    </row>
    <row r="38" spans="1:5" x14ac:dyDescent="0.25">
      <c r="A38" s="35" t="s">
        <v>6</v>
      </c>
      <c r="B38" s="65"/>
      <c r="C38" s="13">
        <v>26.08</v>
      </c>
      <c r="D38" s="10"/>
      <c r="E38" s="75">
        <v>522</v>
      </c>
    </row>
    <row r="39" spans="1:5" x14ac:dyDescent="0.25">
      <c r="A39" s="35" t="s">
        <v>19</v>
      </c>
      <c r="B39" s="65"/>
      <c r="C39" s="13">
        <v>34.79</v>
      </c>
      <c r="D39" s="10"/>
      <c r="E39" s="75">
        <v>525</v>
      </c>
    </row>
    <row r="40" spans="1:5" x14ac:dyDescent="0.25">
      <c r="A40" s="35" t="s">
        <v>7</v>
      </c>
      <c r="B40" s="65"/>
      <c r="C40" s="13">
        <v>3478.28</v>
      </c>
      <c r="D40" s="8"/>
      <c r="E40" s="75">
        <v>523</v>
      </c>
    </row>
    <row r="41" spans="1:5" x14ac:dyDescent="0.25">
      <c r="A41" s="37" t="s">
        <v>20</v>
      </c>
      <c r="B41" s="34"/>
      <c r="C41" s="13">
        <v>278.25</v>
      </c>
      <c r="D41" s="8"/>
      <c r="E41" s="75">
        <v>524</v>
      </c>
    </row>
    <row r="42" spans="1:5" x14ac:dyDescent="0.25">
      <c r="A42" s="35" t="s">
        <v>8</v>
      </c>
      <c r="B42" s="65"/>
      <c r="C42" s="13">
        <v>2176.2399999999998</v>
      </c>
      <c r="D42" s="8"/>
      <c r="E42" s="75"/>
    </row>
    <row r="43" spans="1:5" x14ac:dyDescent="0.25">
      <c r="A43" s="35" t="s">
        <v>14</v>
      </c>
      <c r="B43" s="65"/>
      <c r="C43" s="13">
        <v>1692.22</v>
      </c>
      <c r="D43" s="8"/>
      <c r="E43" s="75"/>
    </row>
    <row r="44" spans="1:5" x14ac:dyDescent="0.25">
      <c r="A44" s="114" t="s">
        <v>9</v>
      </c>
      <c r="B44" s="115"/>
      <c r="C44" s="94">
        <f>SUM(C36:C43)</f>
        <v>10503.3</v>
      </c>
      <c r="D44" s="76"/>
      <c r="E44" s="75"/>
    </row>
    <row r="45" spans="1:5" ht="16.5" thickBot="1" x14ac:dyDescent="0.3">
      <c r="A45" s="1"/>
      <c r="B45" s="1"/>
      <c r="C45" s="1"/>
      <c r="D45" s="76"/>
      <c r="E45" s="76"/>
    </row>
    <row r="46" spans="1:5" x14ac:dyDescent="0.25">
      <c r="A46" s="111" t="s">
        <v>4</v>
      </c>
      <c r="B46" s="112"/>
      <c r="C46" s="113"/>
      <c r="D46" s="76"/>
      <c r="E46" s="76"/>
    </row>
    <row r="47" spans="1:5" ht="16.5" thickBot="1" x14ac:dyDescent="0.3">
      <c r="A47" s="38"/>
      <c r="B47" s="39"/>
      <c r="C47" s="40"/>
      <c r="D47" s="77"/>
      <c r="E47" s="76"/>
    </row>
    <row r="48" spans="1:5" x14ac:dyDescent="0.25">
      <c r="A48" s="41" t="s">
        <v>86</v>
      </c>
      <c r="B48" s="41"/>
      <c r="C48" s="42">
        <v>8796.39</v>
      </c>
      <c r="D48" s="77"/>
      <c r="E48" s="76"/>
    </row>
    <row r="49" spans="1:5" x14ac:dyDescent="0.25">
      <c r="A49" s="65" t="s">
        <v>15</v>
      </c>
      <c r="B49" s="65"/>
      <c r="C49" s="13">
        <v>6235.28</v>
      </c>
      <c r="D49" s="77"/>
      <c r="E49" s="76"/>
    </row>
    <row r="50" spans="1:5" x14ac:dyDescent="0.25">
      <c r="A50" s="65" t="s">
        <v>16</v>
      </c>
      <c r="B50" s="65"/>
      <c r="C50" s="13">
        <v>8475.27</v>
      </c>
      <c r="D50" s="77"/>
      <c r="E50" s="76"/>
    </row>
    <row r="51" spans="1:5" x14ac:dyDescent="0.25">
      <c r="A51" s="65" t="s">
        <v>17</v>
      </c>
      <c r="B51" s="65"/>
      <c r="C51" s="13">
        <v>-7372.65</v>
      </c>
      <c r="D51" s="77"/>
      <c r="E51" s="76"/>
    </row>
    <row r="52" spans="1:5" x14ac:dyDescent="0.25">
      <c r="A52" s="65" t="s">
        <v>21</v>
      </c>
      <c r="B52" s="65"/>
      <c r="C52" s="13">
        <v>8642.64</v>
      </c>
      <c r="D52" s="77"/>
      <c r="E52" s="76"/>
    </row>
    <row r="53" spans="1:5" x14ac:dyDescent="0.25">
      <c r="A53" s="65" t="s">
        <v>22</v>
      </c>
      <c r="B53" s="65"/>
      <c r="C53" s="13">
        <v>10025.75</v>
      </c>
      <c r="D53" s="77"/>
      <c r="E53" s="76"/>
    </row>
    <row r="54" spans="1:5" x14ac:dyDescent="0.25">
      <c r="A54" s="65" t="s">
        <v>23</v>
      </c>
      <c r="B54" s="65"/>
      <c r="C54" s="13">
        <v>9188.99</v>
      </c>
      <c r="D54" s="77"/>
      <c r="E54" s="76"/>
    </row>
    <row r="55" spans="1:5" x14ac:dyDescent="0.25">
      <c r="A55" s="65" t="s">
        <v>24</v>
      </c>
      <c r="B55" s="65"/>
      <c r="C55" s="13">
        <v>9193.75</v>
      </c>
      <c r="D55" s="77"/>
      <c r="E55" s="76"/>
    </row>
    <row r="56" spans="1:5" x14ac:dyDescent="0.25">
      <c r="A56" s="65" t="s">
        <v>25</v>
      </c>
      <c r="B56" s="65"/>
      <c r="C56" s="13">
        <f>9217.39-483.23</f>
        <v>8734.16</v>
      </c>
      <c r="D56" s="77"/>
      <c r="E56" s="76"/>
    </row>
    <row r="57" spans="1:5" x14ac:dyDescent="0.25">
      <c r="A57" s="65" t="s">
        <v>26</v>
      </c>
      <c r="B57" s="65"/>
      <c r="C57" s="13">
        <f>9560.26-1328.9</f>
        <v>8231.36</v>
      </c>
      <c r="D57" s="77"/>
      <c r="E57" s="76"/>
    </row>
    <row r="58" spans="1:5" x14ac:dyDescent="0.25">
      <c r="A58" s="65" t="s">
        <v>27</v>
      </c>
      <c r="B58" s="65"/>
      <c r="C58" s="13">
        <v>9565.73</v>
      </c>
      <c r="D58" s="77"/>
      <c r="E58" s="76"/>
    </row>
    <row r="59" spans="1:5" x14ac:dyDescent="0.25">
      <c r="A59" s="65" t="s">
        <v>28</v>
      </c>
      <c r="B59" s="65"/>
      <c r="C59" s="13">
        <f>10091.44-2821.17</f>
        <v>7270.27</v>
      </c>
      <c r="D59" s="77"/>
      <c r="E59" s="76"/>
    </row>
    <row r="60" spans="1:5" x14ac:dyDescent="0.25">
      <c r="A60" s="44" t="s">
        <v>29</v>
      </c>
      <c r="B60" s="44"/>
      <c r="C60" s="13">
        <v>8178.02</v>
      </c>
      <c r="D60" s="77"/>
      <c r="E60" s="76"/>
    </row>
    <row r="61" spans="1:5" x14ac:dyDescent="0.25">
      <c r="A61" s="105" t="s">
        <v>30</v>
      </c>
      <c r="B61" s="105"/>
      <c r="C61" s="13">
        <v>4126.83</v>
      </c>
      <c r="D61" s="77"/>
      <c r="E61" s="76"/>
    </row>
    <row r="62" spans="1:5" x14ac:dyDescent="0.25">
      <c r="A62" s="105" t="s">
        <v>37</v>
      </c>
      <c r="B62" s="105"/>
      <c r="C62" s="13">
        <f>10181.73-1138.44-1955.6</f>
        <v>7087.6899999999987</v>
      </c>
      <c r="D62" s="77"/>
      <c r="E62" s="76"/>
    </row>
    <row r="63" spans="1:5" x14ac:dyDescent="0.25">
      <c r="A63" s="105" t="s">
        <v>38</v>
      </c>
      <c r="B63" s="105"/>
      <c r="C63" s="13">
        <v>-41547.769999999997</v>
      </c>
      <c r="D63" s="77"/>
      <c r="E63" s="76"/>
    </row>
    <row r="64" spans="1:5" x14ac:dyDescent="0.25">
      <c r="A64" s="105" t="s">
        <v>39</v>
      </c>
      <c r="B64" s="105"/>
      <c r="C64" s="13">
        <f>9723-6715.38</f>
        <v>3007.62</v>
      </c>
      <c r="D64" s="77"/>
      <c r="E64" s="76"/>
    </row>
    <row r="65" spans="1:5" x14ac:dyDescent="0.25">
      <c r="A65" s="105" t="s">
        <v>40</v>
      </c>
      <c r="B65" s="105"/>
      <c r="C65" s="13">
        <f>9797.81-5536.84</f>
        <v>4260.9699999999993</v>
      </c>
      <c r="D65" s="76"/>
      <c r="E65" s="76"/>
    </row>
    <row r="66" spans="1:5" x14ac:dyDescent="0.25">
      <c r="A66" s="105" t="s">
        <v>41</v>
      </c>
      <c r="B66" s="105"/>
      <c r="C66" s="13">
        <f>10029.24-4327.28</f>
        <v>5701.96</v>
      </c>
      <c r="D66" s="76"/>
      <c r="E66" s="76"/>
    </row>
    <row r="67" spans="1:5" x14ac:dyDescent="0.25">
      <c r="A67" s="105" t="s">
        <v>42</v>
      </c>
      <c r="B67" s="105"/>
      <c r="C67" s="13">
        <f>10684.62-6292.64</f>
        <v>4391.9800000000005</v>
      </c>
      <c r="D67" s="76"/>
      <c r="E67" s="76"/>
    </row>
    <row r="68" spans="1:5" x14ac:dyDescent="0.25">
      <c r="A68" s="105" t="s">
        <v>43</v>
      </c>
      <c r="B68" s="105"/>
      <c r="C68" s="13">
        <v>-321.7</v>
      </c>
      <c r="D68" s="78"/>
    </row>
    <row r="69" spans="1:5" x14ac:dyDescent="0.25">
      <c r="A69" s="105" t="s">
        <v>44</v>
      </c>
      <c r="B69" s="105"/>
      <c r="C69" s="13">
        <v>7626.68</v>
      </c>
      <c r="D69" s="78"/>
    </row>
    <row r="70" spans="1:5" x14ac:dyDescent="0.25">
      <c r="A70" s="105" t="s">
        <v>45</v>
      </c>
      <c r="B70" s="105"/>
      <c r="C70" s="13">
        <v>11748.16</v>
      </c>
      <c r="D70" s="78"/>
    </row>
    <row r="71" spans="1:5" x14ac:dyDescent="0.25">
      <c r="A71" s="105" t="s">
        <v>47</v>
      </c>
      <c r="B71" s="105"/>
      <c r="C71" s="13">
        <v>4925.03</v>
      </c>
      <c r="D71" s="78"/>
    </row>
    <row r="72" spans="1:5" x14ac:dyDescent="0.25">
      <c r="A72" s="105" t="s">
        <v>54</v>
      </c>
      <c r="B72" s="105"/>
      <c r="C72" s="13">
        <v>14475.01</v>
      </c>
      <c r="D72" s="78"/>
    </row>
    <row r="73" spans="1:5" x14ac:dyDescent="0.25">
      <c r="A73" s="105" t="s">
        <v>55</v>
      </c>
      <c r="B73" s="105"/>
      <c r="C73" s="13">
        <v>11787.39</v>
      </c>
    </row>
    <row r="74" spans="1:5" x14ac:dyDescent="0.25">
      <c r="A74" s="105" t="s">
        <v>56</v>
      </c>
      <c r="B74" s="105"/>
      <c r="C74" s="13">
        <v>-6890.27</v>
      </c>
    </row>
    <row r="75" spans="1:5" x14ac:dyDescent="0.25">
      <c r="A75" s="105" t="s">
        <v>87</v>
      </c>
      <c r="B75" s="105"/>
      <c r="C75" s="13">
        <v>-26258.33</v>
      </c>
    </row>
    <row r="76" spans="1:5" x14ac:dyDescent="0.25">
      <c r="A76" s="106" t="s">
        <v>9</v>
      </c>
      <c r="B76" s="107"/>
      <c r="C76" s="94">
        <f>SUM(C48:C75)</f>
        <v>99286.210000000021</v>
      </c>
    </row>
    <row r="77" spans="1:5" x14ac:dyDescent="0.25">
      <c r="C77" s="79"/>
    </row>
    <row r="82" spans="2:2" x14ac:dyDescent="0.25">
      <c r="B82" s="73" t="s">
        <v>89</v>
      </c>
    </row>
  </sheetData>
  <mergeCells count="25">
    <mergeCell ref="B1:E1"/>
    <mergeCell ref="B2:E2"/>
    <mergeCell ref="A31:C31"/>
    <mergeCell ref="D31:E31"/>
    <mergeCell ref="A32:C32"/>
    <mergeCell ref="D32:E32"/>
    <mergeCell ref="A70:B70"/>
    <mergeCell ref="A35:C35"/>
    <mergeCell ref="A46:C46"/>
    <mergeCell ref="A65:B65"/>
    <mergeCell ref="A61:B61"/>
    <mergeCell ref="A62:B62"/>
    <mergeCell ref="A63:B63"/>
    <mergeCell ref="A64:B64"/>
    <mergeCell ref="A66:B66"/>
    <mergeCell ref="A67:B67"/>
    <mergeCell ref="A68:B68"/>
    <mergeCell ref="A69:B69"/>
    <mergeCell ref="A44:B44"/>
    <mergeCell ref="A74:B74"/>
    <mergeCell ref="A76:B76"/>
    <mergeCell ref="A75:B75"/>
    <mergeCell ref="A71:B71"/>
    <mergeCell ref="A72:B72"/>
    <mergeCell ref="A73:B73"/>
  </mergeCells>
  <phoneticPr fontId="10" type="noConversion"/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77"/>
  <sheetViews>
    <sheetView topLeftCell="A16" workbookViewId="0">
      <selection activeCell="B6" sqref="B6"/>
    </sheetView>
  </sheetViews>
  <sheetFormatPr defaultRowHeight="15.75" x14ac:dyDescent="0.25"/>
  <cols>
    <col min="1" max="1" width="8.28515625" style="73" customWidth="1"/>
    <col min="2" max="2" width="69" style="73" bestFit="1" customWidth="1"/>
    <col min="3" max="3" width="19.42578125" style="73" bestFit="1" customWidth="1"/>
    <col min="4" max="5" width="16.42578125" style="73" bestFit="1" customWidth="1"/>
    <col min="6" max="6" width="10.5703125" style="73" bestFit="1" customWidth="1"/>
    <col min="7" max="7" width="52" style="73" bestFit="1" customWidth="1"/>
    <col min="8" max="10" width="9.140625" style="73"/>
    <col min="11" max="11" width="10.5703125" style="73" bestFit="1" customWidth="1"/>
    <col min="12" max="16384" width="9.140625" style="73"/>
  </cols>
  <sheetData>
    <row r="1" spans="1:5" x14ac:dyDescent="0.25">
      <c r="A1" s="1"/>
      <c r="B1" s="116" t="s">
        <v>3</v>
      </c>
      <c r="C1" s="116"/>
      <c r="D1" s="116"/>
      <c r="E1" s="116"/>
    </row>
    <row r="2" spans="1:5" ht="16.5" thickBot="1" x14ac:dyDescent="0.3">
      <c r="A2" s="1"/>
      <c r="B2" s="117">
        <v>43862</v>
      </c>
      <c r="C2" s="117"/>
      <c r="D2" s="117"/>
      <c r="E2" s="117"/>
    </row>
    <row r="3" spans="1:5" ht="16.5" thickBot="1" x14ac:dyDescent="0.3">
      <c r="A3" s="2" t="s">
        <v>0</v>
      </c>
      <c r="B3" s="3" t="s">
        <v>1</v>
      </c>
      <c r="C3" s="4" t="s">
        <v>2</v>
      </c>
      <c r="D3" s="5" t="s">
        <v>12</v>
      </c>
      <c r="E3" s="5" t="s">
        <v>13</v>
      </c>
    </row>
    <row r="4" spans="1:5" x14ac:dyDescent="0.25">
      <c r="A4" s="66">
        <v>43864</v>
      </c>
      <c r="B4" s="36" t="s">
        <v>32</v>
      </c>
      <c r="C4" s="48" t="s">
        <v>35</v>
      </c>
      <c r="D4" s="12">
        <v>3920</v>
      </c>
      <c r="E4" s="23"/>
    </row>
    <row r="5" spans="1:5" x14ac:dyDescent="0.25">
      <c r="A5" s="17">
        <v>43866</v>
      </c>
      <c r="B5" s="18" t="s">
        <v>48</v>
      </c>
      <c r="C5" s="46" t="s">
        <v>48</v>
      </c>
      <c r="D5" s="12">
        <v>99</v>
      </c>
      <c r="E5" s="23"/>
    </row>
    <row r="6" spans="1:5" x14ac:dyDescent="0.25">
      <c r="A6" s="17">
        <v>43867</v>
      </c>
      <c r="B6" s="18" t="s">
        <v>34</v>
      </c>
      <c r="C6" s="46">
        <v>43831</v>
      </c>
      <c r="D6" s="12">
        <v>25596.31</v>
      </c>
      <c r="E6" s="25"/>
    </row>
    <row r="7" spans="1:5" x14ac:dyDescent="0.25">
      <c r="A7" s="17">
        <v>43871</v>
      </c>
      <c r="B7" s="68" t="s">
        <v>49</v>
      </c>
      <c r="C7" s="47" t="s">
        <v>33</v>
      </c>
      <c r="D7" s="12">
        <v>153.9</v>
      </c>
      <c r="E7" s="24"/>
    </row>
    <row r="8" spans="1:5" x14ac:dyDescent="0.25">
      <c r="A8" s="17">
        <v>43872</v>
      </c>
      <c r="B8" s="69" t="s">
        <v>50</v>
      </c>
      <c r="C8" s="21"/>
      <c r="D8" s="12"/>
      <c r="E8" s="24">
        <v>92080.16</v>
      </c>
    </row>
    <row r="9" spans="1:5" x14ac:dyDescent="0.25">
      <c r="A9" s="17">
        <v>43875</v>
      </c>
      <c r="B9" s="36" t="s">
        <v>84</v>
      </c>
      <c r="C9" s="21"/>
      <c r="D9" s="12">
        <v>2074.0100000000002</v>
      </c>
      <c r="E9" s="24"/>
    </row>
    <row r="10" spans="1:5" x14ac:dyDescent="0.25">
      <c r="A10" s="66">
        <v>43879</v>
      </c>
      <c r="B10" s="36" t="s">
        <v>71</v>
      </c>
      <c r="C10" s="21" t="s">
        <v>31</v>
      </c>
      <c r="D10" s="12">
        <v>3716.46</v>
      </c>
      <c r="E10" s="24"/>
    </row>
    <row r="11" spans="1:5" x14ac:dyDescent="0.25">
      <c r="A11" s="17">
        <v>43879</v>
      </c>
      <c r="B11" s="36" t="s">
        <v>72</v>
      </c>
      <c r="C11" s="21" t="s">
        <v>31</v>
      </c>
      <c r="D11" s="11">
        <v>1350</v>
      </c>
      <c r="E11" s="33"/>
    </row>
    <row r="12" spans="1:5" x14ac:dyDescent="0.25">
      <c r="A12" s="66">
        <v>43879</v>
      </c>
      <c r="B12" s="36" t="s">
        <v>73</v>
      </c>
      <c r="C12" s="21" t="s">
        <v>31</v>
      </c>
      <c r="D12" s="11">
        <v>2610</v>
      </c>
      <c r="E12" s="22"/>
    </row>
    <row r="13" spans="1:5" x14ac:dyDescent="0.25">
      <c r="A13" s="17">
        <v>43879</v>
      </c>
      <c r="B13" s="68" t="s">
        <v>74</v>
      </c>
      <c r="C13" s="21" t="s">
        <v>31</v>
      </c>
      <c r="D13" s="11">
        <v>900</v>
      </c>
      <c r="E13" s="22"/>
    </row>
    <row r="14" spans="1:5" x14ac:dyDescent="0.25">
      <c r="A14" s="66">
        <v>43879</v>
      </c>
      <c r="B14" s="36" t="s">
        <v>75</v>
      </c>
      <c r="C14" s="21" t="s">
        <v>31</v>
      </c>
      <c r="D14" s="11">
        <v>5590</v>
      </c>
      <c r="E14" s="22"/>
    </row>
    <row r="15" spans="1:5" x14ac:dyDescent="0.25">
      <c r="A15" s="17">
        <v>43879</v>
      </c>
      <c r="B15" s="68" t="s">
        <v>76</v>
      </c>
      <c r="C15" s="21" t="s">
        <v>31</v>
      </c>
      <c r="D15" s="11">
        <v>5887.08</v>
      </c>
      <c r="E15" s="22"/>
    </row>
    <row r="16" spans="1:5" x14ac:dyDescent="0.25">
      <c r="A16" s="66">
        <v>43879</v>
      </c>
      <c r="B16" s="36" t="s">
        <v>77</v>
      </c>
      <c r="C16" s="21" t="s">
        <v>31</v>
      </c>
      <c r="D16" s="11">
        <v>844.65</v>
      </c>
      <c r="E16" s="22"/>
    </row>
    <row r="17" spans="1:15" x14ac:dyDescent="0.25">
      <c r="A17" s="66">
        <v>43880</v>
      </c>
      <c r="B17" s="36" t="s">
        <v>78</v>
      </c>
      <c r="C17" s="21" t="s">
        <v>31</v>
      </c>
      <c r="D17" s="11">
        <v>3352.36</v>
      </c>
      <c r="E17" s="22"/>
    </row>
    <row r="18" spans="1:15" x14ac:dyDescent="0.25">
      <c r="A18" s="66">
        <v>43881</v>
      </c>
      <c r="B18" s="18" t="s">
        <v>80</v>
      </c>
      <c r="C18" s="21" t="s">
        <v>51</v>
      </c>
      <c r="D18" s="11">
        <v>263.27999999999997</v>
      </c>
      <c r="E18" s="22"/>
    </row>
    <row r="19" spans="1:15" x14ac:dyDescent="0.25">
      <c r="A19" s="17">
        <v>43881</v>
      </c>
      <c r="B19" s="18" t="s">
        <v>68</v>
      </c>
      <c r="C19" s="21" t="s">
        <v>51</v>
      </c>
      <c r="D19" s="11">
        <v>429.96</v>
      </c>
      <c r="E19" s="22"/>
    </row>
    <row r="20" spans="1:15" x14ac:dyDescent="0.25">
      <c r="A20" s="66">
        <v>43881</v>
      </c>
      <c r="B20" s="18" t="s">
        <v>111</v>
      </c>
      <c r="C20" s="21" t="s">
        <v>33</v>
      </c>
      <c r="D20" s="11">
        <v>560.79999999999995</v>
      </c>
      <c r="E20" s="22"/>
    </row>
    <row r="21" spans="1:15" x14ac:dyDescent="0.25">
      <c r="A21" s="17">
        <v>43881</v>
      </c>
      <c r="B21" s="69" t="s">
        <v>52</v>
      </c>
      <c r="C21" s="21" t="s">
        <v>33</v>
      </c>
      <c r="D21" s="11">
        <v>180.9</v>
      </c>
      <c r="E21" s="22"/>
    </row>
    <row r="22" spans="1:15" x14ac:dyDescent="0.25">
      <c r="A22" s="66">
        <v>43881</v>
      </c>
      <c r="B22" s="69" t="s">
        <v>36</v>
      </c>
      <c r="C22" s="21" t="s">
        <v>33</v>
      </c>
      <c r="D22" s="11">
        <v>248.4</v>
      </c>
      <c r="E22" s="22"/>
    </row>
    <row r="23" spans="1:15" x14ac:dyDescent="0.25">
      <c r="A23" s="17">
        <v>43881</v>
      </c>
      <c r="B23" s="69" t="s">
        <v>53</v>
      </c>
      <c r="C23" s="21" t="s">
        <v>33</v>
      </c>
      <c r="D23" s="11">
        <v>3018.29</v>
      </c>
      <c r="E23" s="22"/>
    </row>
    <row r="24" spans="1:15" x14ac:dyDescent="0.25">
      <c r="A24" s="17">
        <v>43882</v>
      </c>
      <c r="B24" s="36" t="s">
        <v>81</v>
      </c>
      <c r="C24" s="21" t="s">
        <v>31</v>
      </c>
      <c r="D24" s="11">
        <v>900</v>
      </c>
      <c r="E24" s="22"/>
    </row>
    <row r="25" spans="1:15" x14ac:dyDescent="0.25">
      <c r="A25" s="17">
        <v>43887</v>
      </c>
      <c r="B25" s="36" t="s">
        <v>85</v>
      </c>
      <c r="C25" s="21"/>
      <c r="D25" s="11">
        <v>3705.77</v>
      </c>
      <c r="E25" s="22"/>
    </row>
    <row r="26" spans="1:15" x14ac:dyDescent="0.25">
      <c r="A26" s="17">
        <v>43887</v>
      </c>
      <c r="B26" s="70" t="s">
        <v>82</v>
      </c>
      <c r="C26" s="21" t="s">
        <v>31</v>
      </c>
      <c r="D26" s="11">
        <v>3060</v>
      </c>
      <c r="E26" s="22"/>
    </row>
    <row r="27" spans="1:15" x14ac:dyDescent="0.25">
      <c r="A27" s="66">
        <v>43888</v>
      </c>
      <c r="B27" s="69" t="s">
        <v>83</v>
      </c>
      <c r="C27" s="21"/>
      <c r="D27" s="11">
        <v>11195.01</v>
      </c>
      <c r="E27" s="19"/>
    </row>
    <row r="28" spans="1:15" x14ac:dyDescent="0.25">
      <c r="A28" s="131"/>
      <c r="B28" s="132"/>
      <c r="C28" s="132"/>
      <c r="D28" s="132"/>
      <c r="E28" s="133"/>
    </row>
    <row r="29" spans="1:15" x14ac:dyDescent="0.25">
      <c r="A29" s="126" t="s">
        <v>10</v>
      </c>
      <c r="B29" s="127"/>
      <c r="C29" s="128"/>
      <c r="D29" s="121">
        <f>SUM(E4:E27)</f>
        <v>92080.16</v>
      </c>
      <c r="E29" s="122"/>
    </row>
    <row r="30" spans="1:15" x14ac:dyDescent="0.25">
      <c r="A30" s="126" t="s">
        <v>11</v>
      </c>
      <c r="B30" s="127"/>
      <c r="C30" s="128"/>
      <c r="D30" s="129">
        <f>SUM(D4:D27)</f>
        <v>79656.180000000008</v>
      </c>
      <c r="E30" s="130"/>
    </row>
    <row r="31" spans="1:15" x14ac:dyDescent="0.25">
      <c r="A31" s="6"/>
      <c r="B31" s="7"/>
      <c r="C31" s="7"/>
      <c r="D31" s="8"/>
      <c r="E31" s="9"/>
    </row>
    <row r="32" spans="1:15" ht="16.5" thickBot="1" x14ac:dyDescent="0.3">
      <c r="A32" s="6"/>
      <c r="B32" s="7"/>
      <c r="C32" s="7"/>
      <c r="D32" s="8"/>
      <c r="E32" s="14"/>
      <c r="F32" s="80"/>
      <c r="G32" s="80"/>
      <c r="H32" s="80"/>
      <c r="I32" s="80"/>
      <c r="J32" s="80"/>
      <c r="K32" s="80"/>
      <c r="L32" s="80"/>
      <c r="M32" s="80"/>
      <c r="N32" s="80"/>
      <c r="O32" s="80"/>
    </row>
    <row r="33" spans="1:15" x14ac:dyDescent="0.25">
      <c r="A33" s="108" t="s">
        <v>4</v>
      </c>
      <c r="B33" s="109"/>
      <c r="C33" s="110"/>
      <c r="D33" s="10"/>
      <c r="E33" s="15"/>
      <c r="F33" s="81"/>
      <c r="G33" s="80"/>
      <c r="H33" s="80"/>
      <c r="I33" s="80"/>
      <c r="J33" s="80"/>
      <c r="K33" s="80"/>
      <c r="L33" s="80"/>
      <c r="M33" s="80"/>
      <c r="N33" s="80"/>
      <c r="O33" s="80"/>
    </row>
    <row r="34" spans="1:15" x14ac:dyDescent="0.25">
      <c r="A34" s="37" t="s">
        <v>5</v>
      </c>
      <c r="B34" s="37"/>
      <c r="C34" s="13">
        <v>2623.94</v>
      </c>
      <c r="D34" s="10"/>
      <c r="E34" s="75">
        <v>520</v>
      </c>
      <c r="F34" s="82"/>
      <c r="G34" s="83"/>
      <c r="H34" s="84"/>
      <c r="I34" s="80"/>
      <c r="J34" s="80"/>
      <c r="K34" s="80"/>
      <c r="L34" s="85"/>
      <c r="M34" s="80"/>
      <c r="N34" s="80"/>
      <c r="O34" s="80"/>
    </row>
    <row r="35" spans="1:15" x14ac:dyDescent="0.25">
      <c r="A35" s="37" t="s">
        <v>18</v>
      </c>
      <c r="B35" s="37"/>
      <c r="C35" s="13">
        <v>209.91</v>
      </c>
      <c r="D35" s="10"/>
      <c r="E35" s="75">
        <v>521</v>
      </c>
      <c r="F35" s="86"/>
      <c r="G35" s="87"/>
      <c r="H35" s="88"/>
      <c r="I35" s="80"/>
      <c r="J35" s="80"/>
      <c r="K35" s="80"/>
      <c r="L35" s="85"/>
      <c r="M35" s="80"/>
      <c r="N35" s="80"/>
      <c r="O35" s="80"/>
    </row>
    <row r="36" spans="1:15" x14ac:dyDescent="0.25">
      <c r="A36" s="35" t="s">
        <v>6</v>
      </c>
      <c r="B36" s="35"/>
      <c r="C36" s="13">
        <v>26.25</v>
      </c>
      <c r="D36" s="10"/>
      <c r="E36" s="75">
        <v>522</v>
      </c>
      <c r="F36" s="86"/>
      <c r="G36" s="87"/>
      <c r="H36" s="88"/>
      <c r="I36" s="80"/>
      <c r="J36" s="80"/>
      <c r="K36" s="80"/>
      <c r="L36" s="85"/>
      <c r="M36" s="80"/>
      <c r="N36" s="80"/>
      <c r="O36" s="80"/>
    </row>
    <row r="37" spans="1:15" x14ac:dyDescent="0.25">
      <c r="A37" s="35" t="s">
        <v>19</v>
      </c>
      <c r="B37" s="35"/>
      <c r="C37" s="13">
        <v>34.979999999999997</v>
      </c>
      <c r="D37" s="10"/>
      <c r="E37" s="75">
        <v>525</v>
      </c>
      <c r="F37" s="86"/>
      <c r="G37" s="87"/>
      <c r="H37" s="89"/>
      <c r="I37" s="80"/>
      <c r="J37" s="80"/>
      <c r="K37" s="80"/>
      <c r="L37" s="85"/>
      <c r="M37" s="80"/>
      <c r="N37" s="80"/>
      <c r="O37" s="80"/>
    </row>
    <row r="38" spans="1:15" x14ac:dyDescent="0.25">
      <c r="A38" s="35" t="s">
        <v>7</v>
      </c>
      <c r="B38" s="35"/>
      <c r="C38" s="13">
        <v>3498.55</v>
      </c>
      <c r="D38" s="10"/>
      <c r="E38" s="75">
        <v>523</v>
      </c>
      <c r="F38" s="86"/>
      <c r="G38" s="87"/>
      <c r="H38" s="89"/>
      <c r="I38" s="80"/>
      <c r="J38" s="80"/>
      <c r="K38" s="80"/>
      <c r="L38" s="85"/>
      <c r="M38" s="80"/>
      <c r="N38" s="80"/>
      <c r="O38" s="80"/>
    </row>
    <row r="39" spans="1:15" x14ac:dyDescent="0.25">
      <c r="A39" s="37" t="s">
        <v>20</v>
      </c>
      <c r="B39" s="37"/>
      <c r="C39" s="13">
        <v>279.88</v>
      </c>
      <c r="D39" s="10"/>
      <c r="E39" s="75">
        <v>524</v>
      </c>
      <c r="F39" s="86"/>
      <c r="G39" s="87"/>
      <c r="H39" s="89"/>
      <c r="I39" s="80"/>
      <c r="J39" s="80"/>
      <c r="K39" s="80"/>
      <c r="L39" s="85"/>
      <c r="M39" s="80"/>
      <c r="N39" s="80"/>
      <c r="O39" s="80"/>
    </row>
    <row r="40" spans="1:15" x14ac:dyDescent="0.25">
      <c r="A40" s="35" t="s">
        <v>8</v>
      </c>
      <c r="B40" s="35"/>
      <c r="C40" s="13">
        <v>2153.25</v>
      </c>
      <c r="D40" s="8"/>
      <c r="E40" s="87"/>
      <c r="F40" s="86"/>
      <c r="G40" s="87"/>
      <c r="H40" s="89"/>
      <c r="I40" s="80"/>
      <c r="J40" s="80"/>
      <c r="K40" s="80"/>
      <c r="L40" s="85"/>
      <c r="M40" s="80"/>
      <c r="N40" s="80"/>
      <c r="O40" s="80"/>
    </row>
    <row r="41" spans="1:15" x14ac:dyDescent="0.25">
      <c r="A41" s="35" t="s">
        <v>14</v>
      </c>
      <c r="B41" s="35"/>
      <c r="C41" s="13">
        <v>1702.03</v>
      </c>
      <c r="D41" s="8"/>
      <c r="E41" s="15"/>
      <c r="F41" s="81"/>
      <c r="G41" s="90"/>
      <c r="H41" s="80"/>
      <c r="I41" s="80"/>
      <c r="J41" s="80"/>
      <c r="K41" s="80"/>
      <c r="L41" s="85"/>
      <c r="M41" s="80"/>
      <c r="N41" s="80"/>
      <c r="O41" s="80"/>
    </row>
    <row r="42" spans="1:15" x14ac:dyDescent="0.25">
      <c r="A42" s="114" t="s">
        <v>9</v>
      </c>
      <c r="B42" s="115"/>
      <c r="C42" s="94">
        <f>SUM(C34:C41)</f>
        <v>10528.79</v>
      </c>
      <c r="D42" s="76"/>
      <c r="E42" s="15"/>
      <c r="F42" s="81"/>
      <c r="G42" s="80"/>
      <c r="H42" s="80"/>
      <c r="I42" s="80"/>
      <c r="J42" s="80"/>
      <c r="K42" s="80"/>
      <c r="L42" s="80"/>
      <c r="M42" s="80"/>
      <c r="N42" s="80"/>
      <c r="O42" s="80"/>
    </row>
    <row r="43" spans="1:15" ht="16.5" thickBot="1" x14ac:dyDescent="0.3">
      <c r="A43" s="1"/>
      <c r="B43" s="1"/>
      <c r="C43" s="1"/>
      <c r="D43" s="76"/>
      <c r="E43" s="91"/>
      <c r="F43" s="80"/>
      <c r="G43" s="80"/>
      <c r="H43" s="80"/>
      <c r="I43" s="80"/>
      <c r="J43" s="80"/>
      <c r="K43" s="80"/>
      <c r="L43" s="80"/>
      <c r="M43" s="80"/>
      <c r="N43" s="80"/>
      <c r="O43" s="80"/>
    </row>
    <row r="44" spans="1:15" x14ac:dyDescent="0.25">
      <c r="A44" s="111" t="s">
        <v>4</v>
      </c>
      <c r="B44" s="112"/>
      <c r="C44" s="113"/>
      <c r="D44" s="76"/>
      <c r="E44" s="91"/>
      <c r="F44" s="80"/>
      <c r="G44" s="80"/>
      <c r="H44" s="80"/>
      <c r="I44" s="80"/>
      <c r="J44" s="80"/>
      <c r="K44" s="80"/>
      <c r="L44" s="80"/>
      <c r="M44" s="80"/>
      <c r="N44" s="80"/>
      <c r="O44" s="80"/>
    </row>
    <row r="45" spans="1:15" x14ac:dyDescent="0.25">
      <c r="A45" s="41" t="s">
        <v>86</v>
      </c>
      <c r="B45" s="41"/>
      <c r="C45" s="42">
        <v>8796.39</v>
      </c>
      <c r="D45" s="77"/>
      <c r="E45" s="76"/>
    </row>
    <row r="46" spans="1:15" x14ac:dyDescent="0.25">
      <c r="A46" s="65" t="s">
        <v>15</v>
      </c>
      <c r="B46" s="65"/>
      <c r="C46" s="13">
        <v>6235.28</v>
      </c>
      <c r="D46" s="77"/>
      <c r="E46" s="76"/>
    </row>
    <row r="47" spans="1:15" x14ac:dyDescent="0.25">
      <c r="A47" s="65" t="s">
        <v>16</v>
      </c>
      <c r="B47" s="65"/>
      <c r="C47" s="13">
        <v>8475.27</v>
      </c>
      <c r="D47" s="77"/>
      <c r="E47" s="76"/>
    </row>
    <row r="48" spans="1:15" x14ac:dyDescent="0.25">
      <c r="A48" s="65" t="s">
        <v>17</v>
      </c>
      <c r="B48" s="65"/>
      <c r="C48" s="13">
        <v>-7372.65</v>
      </c>
      <c r="D48" s="77"/>
      <c r="E48" s="76"/>
    </row>
    <row r="49" spans="1:5" x14ac:dyDescent="0.25">
      <c r="A49" s="65" t="s">
        <v>21</v>
      </c>
      <c r="B49" s="65"/>
      <c r="C49" s="13">
        <v>8642.64</v>
      </c>
      <c r="D49" s="77"/>
      <c r="E49" s="76"/>
    </row>
    <row r="50" spans="1:5" x14ac:dyDescent="0.25">
      <c r="A50" s="65" t="s">
        <v>22</v>
      </c>
      <c r="B50" s="65"/>
      <c r="C50" s="13">
        <v>10025.75</v>
      </c>
      <c r="D50" s="77"/>
      <c r="E50" s="76"/>
    </row>
    <row r="51" spans="1:5" x14ac:dyDescent="0.25">
      <c r="A51" s="65" t="s">
        <v>23</v>
      </c>
      <c r="B51" s="65"/>
      <c r="C51" s="13">
        <v>9188.99</v>
      </c>
      <c r="D51" s="77"/>
      <c r="E51" s="76"/>
    </row>
    <row r="52" spans="1:5" x14ac:dyDescent="0.25">
      <c r="A52" s="65" t="s">
        <v>24</v>
      </c>
      <c r="B52" s="65"/>
      <c r="C52" s="13">
        <v>9193.75</v>
      </c>
      <c r="D52" s="77"/>
      <c r="E52" s="76"/>
    </row>
    <row r="53" spans="1:5" x14ac:dyDescent="0.25">
      <c r="A53" s="65" t="s">
        <v>25</v>
      </c>
      <c r="B53" s="65"/>
      <c r="C53" s="13">
        <f>9217.39-483.23</f>
        <v>8734.16</v>
      </c>
      <c r="D53" s="77"/>
      <c r="E53" s="76"/>
    </row>
    <row r="54" spans="1:5" x14ac:dyDescent="0.25">
      <c r="A54" s="65" t="s">
        <v>26</v>
      </c>
      <c r="B54" s="65"/>
      <c r="C54" s="13">
        <f>9560.26-1328.9</f>
        <v>8231.36</v>
      </c>
      <c r="D54" s="77"/>
      <c r="E54" s="76"/>
    </row>
    <row r="55" spans="1:5" x14ac:dyDescent="0.25">
      <c r="A55" s="65" t="s">
        <v>27</v>
      </c>
      <c r="B55" s="65"/>
      <c r="C55" s="13">
        <v>9565.73</v>
      </c>
      <c r="D55" s="77"/>
      <c r="E55" s="76"/>
    </row>
    <row r="56" spans="1:5" x14ac:dyDescent="0.25">
      <c r="A56" s="65" t="s">
        <v>28</v>
      </c>
      <c r="B56" s="65"/>
      <c r="C56" s="13">
        <f>10091.44-2821.17</f>
        <v>7270.27</v>
      </c>
      <c r="D56" s="77"/>
      <c r="E56" s="76"/>
    </row>
    <row r="57" spans="1:5" x14ac:dyDescent="0.25">
      <c r="A57" s="44" t="s">
        <v>29</v>
      </c>
      <c r="B57" s="44"/>
      <c r="C57" s="13">
        <v>8178.02</v>
      </c>
      <c r="D57" s="77"/>
      <c r="E57" s="76"/>
    </row>
    <row r="58" spans="1:5" x14ac:dyDescent="0.25">
      <c r="A58" s="105" t="s">
        <v>30</v>
      </c>
      <c r="B58" s="105"/>
      <c r="C58" s="13">
        <v>4126.83</v>
      </c>
      <c r="D58" s="77"/>
      <c r="E58" s="76"/>
    </row>
    <row r="59" spans="1:5" x14ac:dyDescent="0.25">
      <c r="A59" s="105" t="s">
        <v>37</v>
      </c>
      <c r="B59" s="105"/>
      <c r="C59" s="13">
        <f>10181.73-1138.44-1955.6</f>
        <v>7087.6899999999987</v>
      </c>
      <c r="D59" s="77"/>
      <c r="E59" s="76"/>
    </row>
    <row r="60" spans="1:5" x14ac:dyDescent="0.25">
      <c r="A60" s="105" t="s">
        <v>38</v>
      </c>
      <c r="B60" s="105"/>
      <c r="C60" s="13">
        <v>-41547.769999999997</v>
      </c>
      <c r="D60" s="77"/>
      <c r="E60" s="76"/>
    </row>
    <row r="61" spans="1:5" x14ac:dyDescent="0.25">
      <c r="A61" s="105" t="s">
        <v>39</v>
      </c>
      <c r="B61" s="105"/>
      <c r="C61" s="13">
        <f>9723-6715.38</f>
        <v>3007.62</v>
      </c>
      <c r="D61" s="77"/>
      <c r="E61" s="76"/>
    </row>
    <row r="62" spans="1:5" x14ac:dyDescent="0.25">
      <c r="A62" s="105" t="s">
        <v>40</v>
      </c>
      <c r="B62" s="105"/>
      <c r="C62" s="13">
        <f>9797.81-5536.84</f>
        <v>4260.9699999999993</v>
      </c>
      <c r="D62" s="76"/>
      <c r="E62" s="76"/>
    </row>
    <row r="63" spans="1:5" x14ac:dyDescent="0.25">
      <c r="A63" s="105" t="s">
        <v>41</v>
      </c>
      <c r="B63" s="105"/>
      <c r="C63" s="13">
        <f>10029.24-4327.28</f>
        <v>5701.96</v>
      </c>
      <c r="D63" s="76"/>
      <c r="E63" s="76"/>
    </row>
    <row r="64" spans="1:5" x14ac:dyDescent="0.25">
      <c r="A64" s="105" t="s">
        <v>42</v>
      </c>
      <c r="B64" s="105"/>
      <c r="C64" s="13">
        <f>10684.62-6292.64</f>
        <v>4391.9800000000005</v>
      </c>
      <c r="D64" s="78"/>
    </row>
    <row r="65" spans="1:4" x14ac:dyDescent="0.25">
      <c r="A65" s="105" t="s">
        <v>43</v>
      </c>
      <c r="B65" s="105"/>
      <c r="C65" s="13">
        <v>-321.7</v>
      </c>
      <c r="D65" s="78"/>
    </row>
    <row r="66" spans="1:4" x14ac:dyDescent="0.25">
      <c r="A66" s="105" t="s">
        <v>44</v>
      </c>
      <c r="B66" s="105"/>
      <c r="C66" s="13">
        <v>7626.68</v>
      </c>
      <c r="D66" s="78"/>
    </row>
    <row r="67" spans="1:4" x14ac:dyDescent="0.25">
      <c r="A67" s="105" t="s">
        <v>45</v>
      </c>
      <c r="B67" s="105"/>
      <c r="C67" s="13">
        <v>11748.16</v>
      </c>
      <c r="D67" s="78"/>
    </row>
    <row r="68" spans="1:4" x14ac:dyDescent="0.25">
      <c r="A68" s="105" t="s">
        <v>47</v>
      </c>
      <c r="B68" s="105"/>
      <c r="C68" s="13">
        <v>4925.03</v>
      </c>
      <c r="D68" s="78"/>
    </row>
    <row r="69" spans="1:4" x14ac:dyDescent="0.25">
      <c r="A69" s="105" t="s">
        <v>54</v>
      </c>
      <c r="B69" s="105"/>
      <c r="C69" s="13">
        <v>14475.01</v>
      </c>
      <c r="D69" s="78"/>
    </row>
    <row r="70" spans="1:4" x14ac:dyDescent="0.25">
      <c r="A70" s="105" t="s">
        <v>55</v>
      </c>
      <c r="B70" s="105"/>
      <c r="C70" s="13">
        <v>11787.39</v>
      </c>
    </row>
    <row r="71" spans="1:4" x14ac:dyDescent="0.25">
      <c r="A71" s="105" t="s">
        <v>56</v>
      </c>
      <c r="B71" s="105"/>
      <c r="C71" s="13">
        <v>-6890.27</v>
      </c>
    </row>
    <row r="72" spans="1:4" x14ac:dyDescent="0.25">
      <c r="A72" s="105" t="s">
        <v>87</v>
      </c>
      <c r="B72" s="105"/>
      <c r="C72" s="13">
        <v>-26258.33</v>
      </c>
    </row>
    <row r="73" spans="1:4" x14ac:dyDescent="0.25">
      <c r="A73" s="105" t="s">
        <v>88</v>
      </c>
      <c r="B73" s="105"/>
      <c r="C73" s="13">
        <v>6334.53</v>
      </c>
    </row>
    <row r="74" spans="1:4" x14ac:dyDescent="0.25">
      <c r="A74" s="106" t="s">
        <v>9</v>
      </c>
      <c r="B74" s="107"/>
      <c r="C74" s="43">
        <f>SUM(C45:C73)</f>
        <v>105620.74000000002</v>
      </c>
    </row>
    <row r="77" spans="1:4" x14ac:dyDescent="0.25">
      <c r="C77" s="92"/>
    </row>
  </sheetData>
  <sortState xmlns:xlrd2="http://schemas.microsoft.com/office/spreadsheetml/2017/richdata2" ref="A4:E27">
    <sortCondition ref="A4:A27"/>
  </sortState>
  <mergeCells count="27">
    <mergeCell ref="A30:C30"/>
    <mergeCell ref="D30:E30"/>
    <mergeCell ref="A42:B42"/>
    <mergeCell ref="B1:E1"/>
    <mergeCell ref="B2:E2"/>
    <mergeCell ref="A28:E28"/>
    <mergeCell ref="A29:C29"/>
    <mergeCell ref="D29:E29"/>
    <mergeCell ref="A33:C33"/>
    <mergeCell ref="A63:B63"/>
    <mergeCell ref="A64:B64"/>
    <mergeCell ref="A65:B65"/>
    <mergeCell ref="A66:B66"/>
    <mergeCell ref="A44:C44"/>
    <mergeCell ref="A62:B62"/>
    <mergeCell ref="A58:B58"/>
    <mergeCell ref="A59:B59"/>
    <mergeCell ref="A60:B60"/>
    <mergeCell ref="A61:B61"/>
    <mergeCell ref="A72:B72"/>
    <mergeCell ref="A74:B74"/>
    <mergeCell ref="A73:B73"/>
    <mergeCell ref="A67:B67"/>
    <mergeCell ref="A68:B68"/>
    <mergeCell ref="A69:B69"/>
    <mergeCell ref="A70:B70"/>
    <mergeCell ref="A71:B71"/>
  </mergeCells>
  <phoneticPr fontId="10" type="noConversion"/>
  <conditionalFormatting sqref="F34:F41 C34:C41">
    <cfRule type="duplicateValues" dxfId="19" priority="1"/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01514-C631-48F7-A19E-51066DF9124F}">
  <sheetPr>
    <pageSetUpPr fitToPage="1"/>
  </sheetPr>
  <dimension ref="A1:O77"/>
  <sheetViews>
    <sheetView workbookViewId="0">
      <selection activeCell="B4" sqref="B4"/>
    </sheetView>
  </sheetViews>
  <sheetFormatPr defaultRowHeight="15.75" x14ac:dyDescent="0.25"/>
  <cols>
    <col min="1" max="1" width="8.28515625" style="73" customWidth="1"/>
    <col min="2" max="2" width="67.5703125" style="73" customWidth="1"/>
    <col min="3" max="3" width="21.42578125" style="73" customWidth="1"/>
    <col min="4" max="5" width="16.42578125" style="73" bestFit="1" customWidth="1"/>
    <col min="6" max="6" width="10.5703125" style="73" bestFit="1" customWidth="1"/>
    <col min="7" max="7" width="52" style="73" bestFit="1" customWidth="1"/>
    <col min="8" max="10" width="9.140625" style="73"/>
    <col min="11" max="11" width="10.5703125" style="73" bestFit="1" customWidth="1"/>
    <col min="12" max="16384" width="9.140625" style="73"/>
  </cols>
  <sheetData>
    <row r="1" spans="1:5" x14ac:dyDescent="0.25">
      <c r="A1" s="1"/>
      <c r="B1" s="116" t="s">
        <v>3</v>
      </c>
      <c r="C1" s="116"/>
      <c r="D1" s="116"/>
      <c r="E1" s="116"/>
    </row>
    <row r="2" spans="1:5" ht="16.5" thickBot="1" x14ac:dyDescent="0.3">
      <c r="A2" s="1"/>
      <c r="B2" s="117">
        <v>43891</v>
      </c>
      <c r="C2" s="117"/>
      <c r="D2" s="117"/>
      <c r="E2" s="117"/>
    </row>
    <row r="3" spans="1:5" x14ac:dyDescent="0.25">
      <c r="A3" s="51" t="s">
        <v>0</v>
      </c>
      <c r="B3" s="52" t="s">
        <v>1</v>
      </c>
      <c r="C3" s="52" t="s">
        <v>2</v>
      </c>
      <c r="D3" s="53" t="s">
        <v>12</v>
      </c>
      <c r="E3" s="54" t="s">
        <v>13</v>
      </c>
    </row>
    <row r="4" spans="1:5" x14ac:dyDescent="0.25">
      <c r="A4" s="55">
        <v>43892</v>
      </c>
      <c r="B4" s="45" t="s">
        <v>90</v>
      </c>
      <c r="C4" s="45" t="s">
        <v>93</v>
      </c>
      <c r="D4" s="45"/>
      <c r="E4" s="72">
        <v>198</v>
      </c>
    </row>
    <row r="5" spans="1:5" x14ac:dyDescent="0.25">
      <c r="A5" s="55">
        <v>43892</v>
      </c>
      <c r="B5" s="45" t="s">
        <v>91</v>
      </c>
      <c r="C5" s="45" t="s">
        <v>92</v>
      </c>
      <c r="D5" s="12">
        <v>2518.96</v>
      </c>
      <c r="E5" s="56"/>
    </row>
    <row r="6" spans="1:5" x14ac:dyDescent="0.25">
      <c r="A6" s="55">
        <v>43893</v>
      </c>
      <c r="B6" s="18" t="s">
        <v>32</v>
      </c>
      <c r="C6" s="48" t="s">
        <v>35</v>
      </c>
      <c r="D6" s="12">
        <v>4200</v>
      </c>
      <c r="E6" s="57"/>
    </row>
    <row r="7" spans="1:5" x14ac:dyDescent="0.25">
      <c r="A7" s="55">
        <v>43894</v>
      </c>
      <c r="B7" s="18" t="s">
        <v>94</v>
      </c>
      <c r="C7" s="48" t="s">
        <v>95</v>
      </c>
      <c r="D7" s="12">
        <v>2073.35</v>
      </c>
      <c r="E7" s="57"/>
    </row>
    <row r="8" spans="1:5" x14ac:dyDescent="0.25">
      <c r="A8" s="55">
        <v>43895</v>
      </c>
      <c r="B8" s="18" t="s">
        <v>48</v>
      </c>
      <c r="C8" s="46" t="s">
        <v>48</v>
      </c>
      <c r="D8" s="12">
        <v>99</v>
      </c>
      <c r="E8" s="57"/>
    </row>
    <row r="9" spans="1:5" x14ac:dyDescent="0.25">
      <c r="A9" s="55">
        <v>43896</v>
      </c>
      <c r="B9" s="49" t="s">
        <v>50</v>
      </c>
      <c r="C9" s="21" t="s">
        <v>96</v>
      </c>
      <c r="D9" s="12"/>
      <c r="E9" s="58">
        <v>92080.16</v>
      </c>
    </row>
    <row r="10" spans="1:5" x14ac:dyDescent="0.25">
      <c r="A10" s="55">
        <v>43896</v>
      </c>
      <c r="B10" s="18" t="s">
        <v>34</v>
      </c>
      <c r="C10" s="46" t="s">
        <v>97</v>
      </c>
      <c r="D10" s="12">
        <v>23551.05</v>
      </c>
      <c r="E10" s="57"/>
    </row>
    <row r="11" spans="1:5" x14ac:dyDescent="0.25">
      <c r="A11" s="55">
        <v>43900</v>
      </c>
      <c r="B11" s="49" t="s">
        <v>105</v>
      </c>
      <c r="C11" s="21" t="s">
        <v>33</v>
      </c>
      <c r="D11" s="12">
        <v>363.37</v>
      </c>
      <c r="E11" s="57"/>
    </row>
    <row r="12" spans="1:5" x14ac:dyDescent="0.25">
      <c r="A12" s="55">
        <v>43900</v>
      </c>
      <c r="B12" s="18" t="s">
        <v>49</v>
      </c>
      <c r="C12" s="47" t="s">
        <v>33</v>
      </c>
      <c r="D12" s="12">
        <v>305.10000000000002</v>
      </c>
      <c r="E12" s="58"/>
    </row>
    <row r="13" spans="1:5" x14ac:dyDescent="0.25">
      <c r="A13" s="55">
        <v>43907</v>
      </c>
      <c r="B13" s="18" t="s">
        <v>98</v>
      </c>
      <c r="C13" s="21" t="s">
        <v>31</v>
      </c>
      <c r="D13" s="12">
        <v>1350</v>
      </c>
      <c r="E13" s="58"/>
    </row>
    <row r="14" spans="1:5" x14ac:dyDescent="0.25">
      <c r="A14" s="55">
        <v>43907</v>
      </c>
      <c r="B14" s="18" t="s">
        <v>99</v>
      </c>
      <c r="C14" s="21" t="s">
        <v>31</v>
      </c>
      <c r="D14" s="12">
        <v>1080</v>
      </c>
      <c r="E14" s="59"/>
    </row>
    <row r="15" spans="1:5" x14ac:dyDescent="0.25">
      <c r="A15" s="55">
        <v>43907</v>
      </c>
      <c r="B15" s="18" t="s">
        <v>100</v>
      </c>
      <c r="C15" s="21" t="s">
        <v>31</v>
      </c>
      <c r="D15" s="12">
        <v>3716.46</v>
      </c>
      <c r="E15" s="59"/>
    </row>
    <row r="16" spans="1:5" x14ac:dyDescent="0.25">
      <c r="A16" s="55">
        <v>43907</v>
      </c>
      <c r="B16" s="18" t="s">
        <v>101</v>
      </c>
      <c r="C16" s="21" t="s">
        <v>31</v>
      </c>
      <c r="D16" s="12">
        <v>4060</v>
      </c>
      <c r="E16" s="59"/>
    </row>
    <row r="17" spans="1:15" x14ac:dyDescent="0.25">
      <c r="A17" s="55">
        <v>43907</v>
      </c>
      <c r="B17" s="18" t="s">
        <v>102</v>
      </c>
      <c r="C17" s="21" t="s">
        <v>31</v>
      </c>
      <c r="D17" s="12">
        <v>2616.48</v>
      </c>
      <c r="E17" s="59"/>
    </row>
    <row r="18" spans="1:15" x14ac:dyDescent="0.25">
      <c r="A18" s="55">
        <v>43908</v>
      </c>
      <c r="B18" s="18" t="s">
        <v>103</v>
      </c>
      <c r="C18" s="21" t="s">
        <v>31</v>
      </c>
      <c r="D18" s="12">
        <v>8640</v>
      </c>
      <c r="E18" s="59"/>
    </row>
    <row r="19" spans="1:15" x14ac:dyDescent="0.25">
      <c r="A19" s="55">
        <v>43910</v>
      </c>
      <c r="B19" s="18" t="s">
        <v>104</v>
      </c>
      <c r="C19" s="21" t="s">
        <v>31</v>
      </c>
      <c r="D19" s="12">
        <v>844.65</v>
      </c>
      <c r="E19" s="58"/>
    </row>
    <row r="20" spans="1:15" x14ac:dyDescent="0.25">
      <c r="A20" s="55">
        <v>43910</v>
      </c>
      <c r="B20" s="18" t="s">
        <v>111</v>
      </c>
      <c r="C20" s="21" t="s">
        <v>33</v>
      </c>
      <c r="D20" s="12">
        <v>698.9</v>
      </c>
      <c r="E20" s="59"/>
    </row>
    <row r="21" spans="1:15" x14ac:dyDescent="0.25">
      <c r="A21" s="55">
        <v>43910</v>
      </c>
      <c r="B21" s="49" t="s">
        <v>52</v>
      </c>
      <c r="C21" s="21" t="s">
        <v>33</v>
      </c>
      <c r="D21" s="12">
        <v>225.45</v>
      </c>
      <c r="E21" s="59"/>
    </row>
    <row r="22" spans="1:15" x14ac:dyDescent="0.25">
      <c r="A22" s="55">
        <v>43910</v>
      </c>
      <c r="B22" s="16" t="s">
        <v>68</v>
      </c>
      <c r="C22" s="20" t="s">
        <v>51</v>
      </c>
      <c r="D22" s="12">
        <v>440.39</v>
      </c>
      <c r="E22" s="59"/>
    </row>
    <row r="23" spans="1:15" x14ac:dyDescent="0.25">
      <c r="A23" s="60">
        <v>43910</v>
      </c>
      <c r="B23" s="16" t="s">
        <v>80</v>
      </c>
      <c r="C23" s="20" t="s">
        <v>51</v>
      </c>
      <c r="D23" s="12">
        <v>15.9</v>
      </c>
      <c r="E23" s="59"/>
    </row>
    <row r="24" spans="1:15" x14ac:dyDescent="0.25">
      <c r="A24" s="60">
        <v>43910</v>
      </c>
      <c r="B24" s="16" t="s">
        <v>106</v>
      </c>
      <c r="C24" s="20" t="s">
        <v>107</v>
      </c>
      <c r="D24" s="12">
        <v>248.4</v>
      </c>
      <c r="E24" s="59"/>
    </row>
    <row r="25" spans="1:15" x14ac:dyDescent="0.25">
      <c r="A25" s="55">
        <v>43910</v>
      </c>
      <c r="B25" s="50" t="s">
        <v>53</v>
      </c>
      <c r="C25" s="20" t="s">
        <v>33</v>
      </c>
      <c r="D25" s="12">
        <v>2793.67</v>
      </c>
      <c r="E25" s="59"/>
    </row>
    <row r="26" spans="1:15" x14ac:dyDescent="0.25">
      <c r="A26" s="60">
        <v>43915</v>
      </c>
      <c r="B26" s="50" t="s">
        <v>108</v>
      </c>
      <c r="C26" s="20"/>
      <c r="D26" s="12">
        <v>12336.43</v>
      </c>
      <c r="E26" s="61"/>
    </row>
    <row r="27" spans="1:15" ht="16.5" thickBot="1" x14ac:dyDescent="0.3">
      <c r="A27" s="62">
        <v>43921</v>
      </c>
      <c r="B27" s="63" t="s">
        <v>110</v>
      </c>
      <c r="C27" s="21" t="s">
        <v>31</v>
      </c>
      <c r="D27" s="27">
        <v>3060</v>
      </c>
      <c r="E27" s="64"/>
    </row>
    <row r="28" spans="1:15" x14ac:dyDescent="0.25">
      <c r="A28" s="134" t="s">
        <v>10</v>
      </c>
      <c r="B28" s="135"/>
      <c r="C28" s="136"/>
      <c r="D28" s="137">
        <f>SUM(E4:E27)</f>
        <v>92278.16</v>
      </c>
      <c r="E28" s="138"/>
    </row>
    <row r="29" spans="1:15" ht="16.5" thickBot="1" x14ac:dyDescent="0.3">
      <c r="A29" s="139" t="s">
        <v>11</v>
      </c>
      <c r="B29" s="140"/>
      <c r="C29" s="141"/>
      <c r="D29" s="142">
        <f>SUM(D4:D27)</f>
        <v>75237.56</v>
      </c>
      <c r="E29" s="143"/>
    </row>
    <row r="30" spans="1:15" x14ac:dyDescent="0.25">
      <c r="A30" s="6"/>
      <c r="B30" s="7"/>
      <c r="C30" s="7"/>
      <c r="D30" s="8"/>
      <c r="E30" s="9"/>
    </row>
    <row r="31" spans="1:15" ht="16.5" thickBot="1" x14ac:dyDescent="0.3">
      <c r="A31" s="6"/>
      <c r="B31" s="7"/>
      <c r="C31" s="7"/>
      <c r="D31" s="8"/>
      <c r="E31" s="14"/>
      <c r="F31" s="80"/>
      <c r="G31" s="80"/>
      <c r="H31" s="80"/>
      <c r="I31" s="80"/>
      <c r="J31" s="80"/>
      <c r="K31" s="80"/>
      <c r="L31" s="80"/>
      <c r="M31" s="80"/>
      <c r="N31" s="80"/>
      <c r="O31" s="80"/>
    </row>
    <row r="32" spans="1:15" x14ac:dyDescent="0.25">
      <c r="A32" s="108" t="s">
        <v>4</v>
      </c>
      <c r="B32" s="109"/>
      <c r="C32" s="110"/>
      <c r="D32" s="10"/>
      <c r="E32" s="15"/>
      <c r="F32" s="81"/>
      <c r="G32" s="80"/>
      <c r="H32" s="80"/>
      <c r="I32" s="80"/>
      <c r="J32" s="80"/>
      <c r="K32" s="80"/>
      <c r="L32" s="80"/>
      <c r="M32" s="80"/>
      <c r="N32" s="80"/>
      <c r="O32" s="80"/>
    </row>
    <row r="33" spans="1:15" x14ac:dyDescent="0.25">
      <c r="A33" s="37" t="s">
        <v>5</v>
      </c>
      <c r="B33" s="37"/>
      <c r="C33" s="13">
        <v>2570.85</v>
      </c>
      <c r="D33" s="10"/>
      <c r="E33" s="75">
        <v>520</v>
      </c>
      <c r="F33" s="82"/>
      <c r="G33" s="83"/>
      <c r="H33" s="84"/>
      <c r="I33" s="80"/>
      <c r="J33" s="80"/>
      <c r="K33" s="80"/>
      <c r="L33" s="85"/>
      <c r="M33" s="80"/>
      <c r="N33" s="80"/>
      <c r="O33" s="80"/>
    </row>
    <row r="34" spans="1:15" x14ac:dyDescent="0.25">
      <c r="A34" s="37" t="s">
        <v>18</v>
      </c>
      <c r="B34" s="37"/>
      <c r="C34" s="13">
        <v>205.66</v>
      </c>
      <c r="D34" s="10"/>
      <c r="E34" s="75">
        <v>521</v>
      </c>
      <c r="F34" s="86"/>
      <c r="G34" s="87"/>
      <c r="H34" s="88"/>
      <c r="I34" s="80"/>
      <c r="J34" s="80"/>
      <c r="K34" s="80"/>
      <c r="L34" s="85"/>
      <c r="M34" s="80"/>
      <c r="N34" s="80"/>
      <c r="O34" s="80"/>
    </row>
    <row r="35" spans="1:15" x14ac:dyDescent="0.25">
      <c r="A35" s="35" t="s">
        <v>6</v>
      </c>
      <c r="B35" s="35"/>
      <c r="C35" s="13">
        <v>25.72</v>
      </c>
      <c r="D35" s="10"/>
      <c r="E35" s="75">
        <v>522</v>
      </c>
      <c r="F35" s="86"/>
      <c r="G35" s="87"/>
      <c r="H35" s="88"/>
      <c r="I35" s="80"/>
      <c r="J35" s="80"/>
      <c r="K35" s="80"/>
      <c r="L35" s="85"/>
      <c r="M35" s="80"/>
      <c r="N35" s="80"/>
      <c r="O35" s="80"/>
    </row>
    <row r="36" spans="1:15" x14ac:dyDescent="0.25">
      <c r="A36" s="35" t="s">
        <v>19</v>
      </c>
      <c r="B36" s="35"/>
      <c r="C36" s="13">
        <v>34.29</v>
      </c>
      <c r="D36" s="10"/>
      <c r="E36" s="75">
        <v>525</v>
      </c>
      <c r="F36" s="86"/>
      <c r="G36" s="87"/>
      <c r="H36" s="89"/>
      <c r="I36" s="80"/>
      <c r="J36" s="80"/>
      <c r="K36" s="80"/>
      <c r="L36" s="85"/>
      <c r="M36" s="80"/>
      <c r="N36" s="80"/>
      <c r="O36" s="80"/>
    </row>
    <row r="37" spans="1:15" x14ac:dyDescent="0.25">
      <c r="A37" s="35" t="s">
        <v>7</v>
      </c>
      <c r="B37" s="35"/>
      <c r="C37" s="13">
        <v>3427.79</v>
      </c>
      <c r="D37" s="10"/>
      <c r="E37" s="75">
        <v>523</v>
      </c>
      <c r="F37" s="86"/>
      <c r="G37" s="87"/>
      <c r="H37" s="89"/>
      <c r="I37" s="80"/>
      <c r="J37" s="80"/>
      <c r="K37" s="80"/>
      <c r="L37" s="85"/>
      <c r="M37" s="80"/>
      <c r="N37" s="80"/>
      <c r="O37" s="80"/>
    </row>
    <row r="38" spans="1:15" x14ac:dyDescent="0.25">
      <c r="A38" s="37" t="s">
        <v>20</v>
      </c>
      <c r="B38" s="37"/>
      <c r="C38" s="13">
        <v>274.20999999999998</v>
      </c>
      <c r="D38" s="10"/>
      <c r="E38" s="75">
        <v>524</v>
      </c>
      <c r="F38" s="86"/>
      <c r="G38" s="87"/>
      <c r="H38" s="89"/>
      <c r="I38" s="80"/>
      <c r="J38" s="80"/>
      <c r="K38" s="80"/>
      <c r="L38" s="85"/>
      <c r="M38" s="80"/>
      <c r="N38" s="80"/>
      <c r="O38" s="80"/>
    </row>
    <row r="39" spans="1:15" x14ac:dyDescent="0.25">
      <c r="A39" s="35" t="s">
        <v>8</v>
      </c>
      <c r="B39" s="35"/>
      <c r="C39" s="13">
        <v>2100.7399999999998</v>
      </c>
      <c r="D39" s="8"/>
      <c r="E39" s="87"/>
      <c r="F39" s="86"/>
      <c r="G39" s="87"/>
      <c r="H39" s="89"/>
      <c r="I39" s="80"/>
      <c r="J39" s="80"/>
      <c r="K39" s="80"/>
      <c r="L39" s="85"/>
      <c r="M39" s="80"/>
      <c r="N39" s="80"/>
      <c r="O39" s="80"/>
    </row>
    <row r="40" spans="1:15" x14ac:dyDescent="0.25">
      <c r="A40" s="35" t="s">
        <v>14</v>
      </c>
      <c r="B40" s="35"/>
      <c r="C40" s="13">
        <v>1667.64</v>
      </c>
      <c r="D40" s="8"/>
      <c r="E40" s="15"/>
      <c r="F40" s="81"/>
      <c r="G40" s="90"/>
      <c r="H40" s="80"/>
      <c r="I40" s="80"/>
      <c r="J40" s="80"/>
      <c r="K40" s="80"/>
      <c r="L40" s="85"/>
      <c r="M40" s="80"/>
      <c r="N40" s="80"/>
      <c r="O40" s="80"/>
    </row>
    <row r="41" spans="1:15" x14ac:dyDescent="0.25">
      <c r="A41" s="114" t="s">
        <v>9</v>
      </c>
      <c r="B41" s="115"/>
      <c r="C41" s="94">
        <f>SUM(C33:C40)</f>
        <v>10306.899999999998</v>
      </c>
      <c r="D41" s="76"/>
      <c r="E41" s="15"/>
      <c r="F41" s="81"/>
      <c r="G41" s="80"/>
      <c r="H41" s="80"/>
      <c r="I41" s="80"/>
      <c r="J41" s="80"/>
      <c r="K41" s="80"/>
      <c r="L41" s="80"/>
      <c r="M41" s="80"/>
      <c r="N41" s="80"/>
      <c r="O41" s="80"/>
    </row>
    <row r="42" spans="1:15" ht="16.5" thickBot="1" x14ac:dyDescent="0.3">
      <c r="A42" s="1"/>
      <c r="B42" s="1"/>
      <c r="C42" s="1"/>
      <c r="D42" s="76"/>
      <c r="E42" s="91"/>
      <c r="F42" s="80"/>
      <c r="G42" s="80"/>
      <c r="H42" s="80"/>
      <c r="I42" s="80"/>
      <c r="J42" s="80"/>
      <c r="K42" s="80"/>
      <c r="L42" s="80"/>
      <c r="M42" s="80"/>
      <c r="N42" s="80"/>
      <c r="O42" s="80"/>
    </row>
    <row r="43" spans="1:15" x14ac:dyDescent="0.25">
      <c r="A43" s="111" t="s">
        <v>4</v>
      </c>
      <c r="B43" s="112"/>
      <c r="C43" s="113"/>
      <c r="D43" s="76"/>
      <c r="E43" s="91"/>
      <c r="F43" s="80"/>
      <c r="G43" s="80"/>
      <c r="H43" s="80"/>
      <c r="I43" s="80"/>
      <c r="J43" s="80"/>
      <c r="K43" s="80"/>
      <c r="L43" s="80"/>
      <c r="M43" s="80"/>
      <c r="N43" s="80"/>
      <c r="O43" s="80"/>
    </row>
    <row r="44" spans="1:15" x14ac:dyDescent="0.25">
      <c r="A44" s="41" t="s">
        <v>86</v>
      </c>
      <c r="B44" s="41"/>
      <c r="C44" s="42">
        <v>8796.39</v>
      </c>
      <c r="D44" s="77"/>
      <c r="E44" s="76"/>
    </row>
    <row r="45" spans="1:15" x14ac:dyDescent="0.25">
      <c r="A45" s="65" t="s">
        <v>15</v>
      </c>
      <c r="B45" s="65"/>
      <c r="C45" s="13">
        <v>6235.28</v>
      </c>
      <c r="D45" s="77"/>
      <c r="E45" s="76"/>
    </row>
    <row r="46" spans="1:15" x14ac:dyDescent="0.25">
      <c r="A46" s="65" t="s">
        <v>16</v>
      </c>
      <c r="B46" s="65"/>
      <c r="C46" s="13">
        <v>8475.27</v>
      </c>
      <c r="D46" s="77"/>
      <c r="E46" s="76"/>
    </row>
    <row r="47" spans="1:15" x14ac:dyDescent="0.25">
      <c r="A47" s="65" t="s">
        <v>17</v>
      </c>
      <c r="B47" s="65"/>
      <c r="C47" s="13">
        <v>-7372.65</v>
      </c>
      <c r="D47" s="77"/>
      <c r="E47" s="76"/>
    </row>
    <row r="48" spans="1:15" x14ac:dyDescent="0.25">
      <c r="A48" s="65" t="s">
        <v>21</v>
      </c>
      <c r="B48" s="65"/>
      <c r="C48" s="13">
        <v>8642.64</v>
      </c>
      <c r="D48" s="77"/>
      <c r="E48" s="76"/>
    </row>
    <row r="49" spans="1:5" x14ac:dyDescent="0.25">
      <c r="A49" s="65" t="s">
        <v>22</v>
      </c>
      <c r="B49" s="65"/>
      <c r="C49" s="13">
        <v>10025.75</v>
      </c>
      <c r="D49" s="77"/>
      <c r="E49" s="76"/>
    </row>
    <row r="50" spans="1:5" x14ac:dyDescent="0.25">
      <c r="A50" s="65" t="s">
        <v>23</v>
      </c>
      <c r="B50" s="65"/>
      <c r="C50" s="13">
        <v>9188.99</v>
      </c>
      <c r="D50" s="77"/>
      <c r="E50" s="76"/>
    </row>
    <row r="51" spans="1:5" x14ac:dyDescent="0.25">
      <c r="A51" s="65" t="s">
        <v>24</v>
      </c>
      <c r="B51" s="65"/>
      <c r="C51" s="13">
        <v>9193.75</v>
      </c>
      <c r="D51" s="77"/>
      <c r="E51" s="76"/>
    </row>
    <row r="52" spans="1:5" x14ac:dyDescent="0.25">
      <c r="A52" s="65" t="s">
        <v>25</v>
      </c>
      <c r="B52" s="65"/>
      <c r="C52" s="13">
        <f>9217.39-483.23</f>
        <v>8734.16</v>
      </c>
      <c r="D52" s="77"/>
      <c r="E52" s="76"/>
    </row>
    <row r="53" spans="1:5" x14ac:dyDescent="0.25">
      <c r="A53" s="65" t="s">
        <v>26</v>
      </c>
      <c r="B53" s="65"/>
      <c r="C53" s="13">
        <f>9560.26-1328.9</f>
        <v>8231.36</v>
      </c>
      <c r="D53" s="77"/>
      <c r="E53" s="76"/>
    </row>
    <row r="54" spans="1:5" x14ac:dyDescent="0.25">
      <c r="A54" s="65" t="s">
        <v>27</v>
      </c>
      <c r="B54" s="65"/>
      <c r="C54" s="13">
        <v>9565.73</v>
      </c>
      <c r="D54" s="77"/>
      <c r="E54" s="76"/>
    </row>
    <row r="55" spans="1:5" x14ac:dyDescent="0.25">
      <c r="A55" s="65" t="s">
        <v>28</v>
      </c>
      <c r="B55" s="65"/>
      <c r="C55" s="13">
        <f>10091.44-2821.17</f>
        <v>7270.27</v>
      </c>
      <c r="D55" s="77"/>
      <c r="E55" s="76"/>
    </row>
    <row r="56" spans="1:5" x14ac:dyDescent="0.25">
      <c r="A56" s="44" t="s">
        <v>29</v>
      </c>
      <c r="B56" s="44"/>
      <c r="C56" s="13">
        <v>8178.02</v>
      </c>
      <c r="D56" s="77"/>
      <c r="E56" s="76"/>
    </row>
    <row r="57" spans="1:5" x14ac:dyDescent="0.25">
      <c r="A57" s="105" t="s">
        <v>30</v>
      </c>
      <c r="B57" s="105"/>
      <c r="C57" s="13">
        <v>4126.83</v>
      </c>
      <c r="D57" s="77"/>
      <c r="E57" s="76"/>
    </row>
    <row r="58" spans="1:5" x14ac:dyDescent="0.25">
      <c r="A58" s="105" t="s">
        <v>37</v>
      </c>
      <c r="B58" s="105"/>
      <c r="C58" s="13">
        <f>10181.73-1138.44-1955.6</f>
        <v>7087.6899999999987</v>
      </c>
      <c r="D58" s="77"/>
      <c r="E58" s="76"/>
    </row>
    <row r="59" spans="1:5" x14ac:dyDescent="0.25">
      <c r="A59" s="105" t="s">
        <v>38</v>
      </c>
      <c r="B59" s="105"/>
      <c r="C59" s="13">
        <v>-41547.769999999997</v>
      </c>
      <c r="D59" s="77"/>
      <c r="E59" s="76"/>
    </row>
    <row r="60" spans="1:5" x14ac:dyDescent="0.25">
      <c r="A60" s="105" t="s">
        <v>39</v>
      </c>
      <c r="B60" s="105"/>
      <c r="C60" s="13">
        <f>9723-6715.38</f>
        <v>3007.62</v>
      </c>
      <c r="D60" s="77"/>
      <c r="E60" s="76"/>
    </row>
    <row r="61" spans="1:5" x14ac:dyDescent="0.25">
      <c r="A61" s="105" t="s">
        <v>40</v>
      </c>
      <c r="B61" s="105"/>
      <c r="C61" s="13">
        <f>9797.81-5536.84</f>
        <v>4260.9699999999993</v>
      </c>
      <c r="D61" s="76"/>
      <c r="E61" s="76"/>
    </row>
    <row r="62" spans="1:5" x14ac:dyDescent="0.25">
      <c r="A62" s="105" t="s">
        <v>41</v>
      </c>
      <c r="B62" s="105"/>
      <c r="C62" s="13">
        <f>10029.24-4327.28</f>
        <v>5701.96</v>
      </c>
      <c r="D62" s="76"/>
      <c r="E62" s="76"/>
    </row>
    <row r="63" spans="1:5" x14ac:dyDescent="0.25">
      <c r="A63" s="105" t="s">
        <v>42</v>
      </c>
      <c r="B63" s="105"/>
      <c r="C63" s="13">
        <f>10684.62-6292.64</f>
        <v>4391.9800000000005</v>
      </c>
      <c r="D63" s="78"/>
    </row>
    <row r="64" spans="1:5" x14ac:dyDescent="0.25">
      <c r="A64" s="105" t="s">
        <v>43</v>
      </c>
      <c r="B64" s="105"/>
      <c r="C64" s="13">
        <v>-321.7</v>
      </c>
      <c r="D64" s="78"/>
    </row>
    <row r="65" spans="1:4" x14ac:dyDescent="0.25">
      <c r="A65" s="105" t="s">
        <v>44</v>
      </c>
      <c r="B65" s="105"/>
      <c r="C65" s="13">
        <v>7626.68</v>
      </c>
      <c r="D65" s="78"/>
    </row>
    <row r="66" spans="1:4" x14ac:dyDescent="0.25">
      <c r="A66" s="105" t="s">
        <v>45</v>
      </c>
      <c r="B66" s="105"/>
      <c r="C66" s="13">
        <v>11748.16</v>
      </c>
      <c r="D66" s="78"/>
    </row>
    <row r="67" spans="1:4" x14ac:dyDescent="0.25">
      <c r="A67" s="105" t="s">
        <v>47</v>
      </c>
      <c r="B67" s="105"/>
      <c r="C67" s="13">
        <v>4925.03</v>
      </c>
      <c r="D67" s="78"/>
    </row>
    <row r="68" spans="1:4" x14ac:dyDescent="0.25">
      <c r="A68" s="105" t="s">
        <v>54</v>
      </c>
      <c r="B68" s="105"/>
      <c r="C68" s="13">
        <v>14475.01</v>
      </c>
      <c r="D68" s="78"/>
    </row>
    <row r="69" spans="1:4" x14ac:dyDescent="0.25">
      <c r="A69" s="105" t="s">
        <v>55</v>
      </c>
      <c r="B69" s="105"/>
      <c r="C69" s="13">
        <v>11787.39</v>
      </c>
    </row>
    <row r="70" spans="1:4" x14ac:dyDescent="0.25">
      <c r="A70" s="105" t="s">
        <v>56</v>
      </c>
      <c r="B70" s="105"/>
      <c r="C70" s="13">
        <v>-6890.27</v>
      </c>
    </row>
    <row r="71" spans="1:4" x14ac:dyDescent="0.25">
      <c r="A71" s="105" t="s">
        <v>87</v>
      </c>
      <c r="B71" s="105"/>
      <c r="C71" s="13">
        <v>-26258.33</v>
      </c>
    </row>
    <row r="72" spans="1:4" x14ac:dyDescent="0.25">
      <c r="A72" s="105" t="s">
        <v>88</v>
      </c>
      <c r="B72" s="105"/>
      <c r="C72" s="13">
        <v>6334.53</v>
      </c>
    </row>
    <row r="73" spans="1:4" x14ac:dyDescent="0.25">
      <c r="A73" s="105" t="s">
        <v>109</v>
      </c>
      <c r="B73" s="105"/>
      <c r="C73" s="13">
        <v>4686.6899999999996</v>
      </c>
    </row>
    <row r="74" spans="1:4" x14ac:dyDescent="0.25">
      <c r="A74" s="106" t="s">
        <v>9</v>
      </c>
      <c r="B74" s="107"/>
      <c r="C74" s="43">
        <f>SUM(C44:C73)</f>
        <v>110307.43000000002</v>
      </c>
    </row>
    <row r="75" spans="1:4" x14ac:dyDescent="0.25">
      <c r="C75" s="79"/>
    </row>
    <row r="76" spans="1:4" x14ac:dyDescent="0.25">
      <c r="C76" s="79"/>
    </row>
    <row r="77" spans="1:4" x14ac:dyDescent="0.25">
      <c r="C77" s="92"/>
    </row>
  </sheetData>
  <mergeCells count="27">
    <mergeCell ref="A72:B72"/>
    <mergeCell ref="A74:B74"/>
    <mergeCell ref="A66:B66"/>
    <mergeCell ref="A67:B67"/>
    <mergeCell ref="A68:B68"/>
    <mergeCell ref="A69:B69"/>
    <mergeCell ref="A70:B70"/>
    <mergeCell ref="A71:B71"/>
    <mergeCell ref="A73:B73"/>
    <mergeCell ref="A65:B65"/>
    <mergeCell ref="A32:C32"/>
    <mergeCell ref="A41:B41"/>
    <mergeCell ref="A43:C43"/>
    <mergeCell ref="A57:B57"/>
    <mergeCell ref="A58:B58"/>
    <mergeCell ref="A59:B59"/>
    <mergeCell ref="A60:B60"/>
    <mergeCell ref="A61:B61"/>
    <mergeCell ref="A62:B62"/>
    <mergeCell ref="A63:B63"/>
    <mergeCell ref="A64:B64"/>
    <mergeCell ref="B1:E1"/>
    <mergeCell ref="B2:E2"/>
    <mergeCell ref="A28:C28"/>
    <mergeCell ref="D28:E28"/>
    <mergeCell ref="A29:C29"/>
    <mergeCell ref="D29:E29"/>
  </mergeCells>
  <conditionalFormatting sqref="F33:F40 C33:C40">
    <cfRule type="duplicateValues" dxfId="18" priority="1"/>
  </conditionalFormatting>
  <pageMargins left="0.511811024" right="0.511811024" top="0.78740157499999996" bottom="0.78740157499999996" header="0.31496062000000002" footer="0.31496062000000002"/>
  <pageSetup paperSize="9" scale="64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519E5-1F84-4A64-86E2-55FD304B0108}">
  <dimension ref="A1:O75"/>
  <sheetViews>
    <sheetView topLeftCell="A46" zoomScaleNormal="100" workbookViewId="0">
      <selection activeCell="C72" sqref="C72"/>
    </sheetView>
  </sheetViews>
  <sheetFormatPr defaultRowHeight="15.75" x14ac:dyDescent="0.25"/>
  <cols>
    <col min="1" max="1" width="8.28515625" style="73" customWidth="1"/>
    <col min="2" max="2" width="67.5703125" style="73" customWidth="1"/>
    <col min="3" max="3" width="21.42578125" style="73" customWidth="1"/>
    <col min="4" max="4" width="16.42578125" style="79" bestFit="1" customWidth="1"/>
    <col min="5" max="5" width="16.42578125" style="73" bestFit="1" customWidth="1"/>
    <col min="6" max="6" width="10.5703125" style="73" bestFit="1" customWidth="1"/>
    <col min="7" max="7" width="52" style="73" bestFit="1" customWidth="1"/>
    <col min="8" max="10" width="9.140625" style="73"/>
    <col min="11" max="11" width="10.5703125" style="73" bestFit="1" customWidth="1"/>
    <col min="12" max="16384" width="9.140625" style="73"/>
  </cols>
  <sheetData>
    <row r="1" spans="1:5" x14ac:dyDescent="0.25">
      <c r="A1" s="1"/>
      <c r="B1" s="116" t="s">
        <v>3</v>
      </c>
      <c r="C1" s="116"/>
      <c r="D1" s="116"/>
      <c r="E1" s="116"/>
    </row>
    <row r="2" spans="1:5" ht="16.5" thickBot="1" x14ac:dyDescent="0.3">
      <c r="A2" s="1"/>
      <c r="B2" s="117">
        <v>43922</v>
      </c>
      <c r="C2" s="117"/>
      <c r="D2" s="117"/>
      <c r="E2" s="117"/>
    </row>
    <row r="3" spans="1:5" x14ac:dyDescent="0.25">
      <c r="A3" s="51" t="s">
        <v>0</v>
      </c>
      <c r="B3" s="52" t="s">
        <v>1</v>
      </c>
      <c r="C3" s="52" t="s">
        <v>2</v>
      </c>
      <c r="D3" s="95" t="s">
        <v>12</v>
      </c>
      <c r="E3" s="54" t="s">
        <v>13</v>
      </c>
    </row>
    <row r="4" spans="1:5" x14ac:dyDescent="0.25">
      <c r="A4" s="55">
        <v>43922</v>
      </c>
      <c r="B4" s="18" t="s">
        <v>32</v>
      </c>
      <c r="C4" s="45"/>
      <c r="D4" s="96">
        <v>4090.8</v>
      </c>
      <c r="E4" s="72"/>
    </row>
    <row r="5" spans="1:5" x14ac:dyDescent="0.25">
      <c r="A5" s="55">
        <v>43927</v>
      </c>
      <c r="B5" s="18" t="s">
        <v>48</v>
      </c>
      <c r="C5" s="45"/>
      <c r="D5" s="96">
        <v>99</v>
      </c>
      <c r="E5" s="56"/>
    </row>
    <row r="6" spans="1:5" x14ac:dyDescent="0.25">
      <c r="A6" s="55">
        <v>43928</v>
      </c>
      <c r="B6" s="18" t="s">
        <v>34</v>
      </c>
      <c r="C6" s="46" t="s">
        <v>112</v>
      </c>
      <c r="D6" s="96">
        <v>26103.03</v>
      </c>
      <c r="E6" s="57"/>
    </row>
    <row r="7" spans="1:5" x14ac:dyDescent="0.25">
      <c r="A7" s="55">
        <v>43928</v>
      </c>
      <c r="B7" s="49" t="s">
        <v>50</v>
      </c>
      <c r="C7" s="21" t="s">
        <v>96</v>
      </c>
      <c r="D7" s="96"/>
      <c r="E7" s="57">
        <v>92080.16</v>
      </c>
    </row>
    <row r="8" spans="1:5" x14ac:dyDescent="0.25">
      <c r="A8" s="55">
        <v>43930</v>
      </c>
      <c r="B8" s="18" t="s">
        <v>113</v>
      </c>
      <c r="C8" s="48" t="s">
        <v>95</v>
      </c>
      <c r="D8" s="96">
        <v>2733.46</v>
      </c>
      <c r="E8" s="57"/>
    </row>
    <row r="9" spans="1:5" x14ac:dyDescent="0.25">
      <c r="A9" s="55">
        <v>43934</v>
      </c>
      <c r="B9" s="18" t="s">
        <v>49</v>
      </c>
      <c r="C9" s="21"/>
      <c r="D9" s="96">
        <v>86.4</v>
      </c>
      <c r="E9" s="58"/>
    </row>
    <row r="10" spans="1:5" x14ac:dyDescent="0.25">
      <c r="A10" s="55">
        <v>43935</v>
      </c>
      <c r="B10" s="18" t="s">
        <v>114</v>
      </c>
      <c r="C10" s="21" t="s">
        <v>31</v>
      </c>
      <c r="D10" s="96">
        <v>415.37</v>
      </c>
      <c r="E10" s="57"/>
    </row>
    <row r="11" spans="1:5" x14ac:dyDescent="0.25">
      <c r="A11" s="55">
        <v>43935</v>
      </c>
      <c r="B11" s="18" t="s">
        <v>115</v>
      </c>
      <c r="C11" s="21" t="s">
        <v>31</v>
      </c>
      <c r="D11" s="96">
        <v>2530</v>
      </c>
      <c r="E11" s="57"/>
    </row>
    <row r="12" spans="1:5" x14ac:dyDescent="0.25">
      <c r="A12" s="55">
        <v>43935</v>
      </c>
      <c r="B12" s="18" t="s">
        <v>116</v>
      </c>
      <c r="C12" s="21" t="s">
        <v>31</v>
      </c>
      <c r="D12" s="96">
        <v>6210</v>
      </c>
      <c r="E12" s="58"/>
    </row>
    <row r="13" spans="1:5" x14ac:dyDescent="0.25">
      <c r="A13" s="55">
        <v>43935</v>
      </c>
      <c r="B13" s="18" t="s">
        <v>117</v>
      </c>
      <c r="C13" s="21" t="s">
        <v>31</v>
      </c>
      <c r="D13" s="96">
        <v>2430</v>
      </c>
      <c r="E13" s="58"/>
    </row>
    <row r="14" spans="1:5" x14ac:dyDescent="0.25">
      <c r="A14" s="55">
        <v>43937</v>
      </c>
      <c r="B14" s="18" t="s">
        <v>118</v>
      </c>
      <c r="C14" s="21" t="s">
        <v>31</v>
      </c>
      <c r="D14" s="96">
        <v>2280.5500000000002</v>
      </c>
      <c r="E14" s="59"/>
    </row>
    <row r="15" spans="1:5" x14ac:dyDescent="0.25">
      <c r="A15" s="55">
        <v>43937</v>
      </c>
      <c r="B15" s="18" t="s">
        <v>119</v>
      </c>
      <c r="C15" s="21" t="s">
        <v>31</v>
      </c>
      <c r="D15" s="96">
        <v>6660</v>
      </c>
      <c r="E15" s="59"/>
    </row>
    <row r="16" spans="1:5" x14ac:dyDescent="0.25">
      <c r="A16" s="55">
        <v>43941</v>
      </c>
      <c r="B16" s="18" t="s">
        <v>111</v>
      </c>
      <c r="C16" s="21" t="s">
        <v>33</v>
      </c>
      <c r="D16" s="96">
        <v>359.91</v>
      </c>
      <c r="E16" s="59"/>
    </row>
    <row r="17" spans="1:15" x14ac:dyDescent="0.25">
      <c r="A17" s="55">
        <v>43941</v>
      </c>
      <c r="B17" s="49" t="s">
        <v>52</v>
      </c>
      <c r="C17" s="21" t="s">
        <v>33</v>
      </c>
      <c r="D17" s="96">
        <v>116.1</v>
      </c>
      <c r="E17" s="59"/>
    </row>
    <row r="18" spans="1:15" x14ac:dyDescent="0.25">
      <c r="A18" s="55">
        <v>43941</v>
      </c>
      <c r="B18" s="18" t="s">
        <v>68</v>
      </c>
      <c r="C18" s="21" t="s">
        <v>33</v>
      </c>
      <c r="D18" s="96">
        <v>331.08</v>
      </c>
      <c r="E18" s="59"/>
    </row>
    <row r="19" spans="1:15" x14ac:dyDescent="0.25">
      <c r="A19" s="55">
        <v>43941</v>
      </c>
      <c r="B19" s="49" t="s">
        <v>53</v>
      </c>
      <c r="C19" s="21" t="s">
        <v>33</v>
      </c>
      <c r="D19" s="96">
        <v>1236.02</v>
      </c>
      <c r="E19" s="58"/>
    </row>
    <row r="20" spans="1:15" x14ac:dyDescent="0.25">
      <c r="A20" s="55">
        <v>43941</v>
      </c>
      <c r="B20" s="18" t="s">
        <v>106</v>
      </c>
      <c r="C20" s="21" t="s">
        <v>107</v>
      </c>
      <c r="D20" s="96">
        <v>248.4</v>
      </c>
      <c r="E20" s="59"/>
    </row>
    <row r="21" spans="1:15" x14ac:dyDescent="0.25">
      <c r="A21" s="55">
        <v>43945</v>
      </c>
      <c r="B21" s="102" t="s">
        <v>120</v>
      </c>
      <c r="C21" s="21" t="s">
        <v>31</v>
      </c>
      <c r="D21" s="96">
        <v>3960</v>
      </c>
      <c r="E21" s="59"/>
    </row>
    <row r="22" spans="1:15" x14ac:dyDescent="0.25">
      <c r="A22" s="55">
        <v>43949</v>
      </c>
      <c r="B22" s="49" t="s">
        <v>121</v>
      </c>
      <c r="C22" s="21"/>
      <c r="D22" s="96">
        <v>11658.69</v>
      </c>
      <c r="E22" s="59"/>
    </row>
    <row r="23" spans="1:15" x14ac:dyDescent="0.25">
      <c r="A23" s="55">
        <v>43951</v>
      </c>
      <c r="B23" s="70" t="s">
        <v>122</v>
      </c>
      <c r="C23" s="21"/>
      <c r="D23" s="96">
        <v>2468</v>
      </c>
      <c r="E23" s="59"/>
    </row>
    <row r="24" spans="1:15" ht="16.5" thickBot="1" x14ac:dyDescent="0.3">
      <c r="A24" s="55">
        <v>43951</v>
      </c>
      <c r="B24" s="45" t="s">
        <v>90</v>
      </c>
      <c r="C24" s="21" t="s">
        <v>112</v>
      </c>
      <c r="D24" s="96"/>
      <c r="E24" s="57">
        <v>99</v>
      </c>
    </row>
    <row r="25" spans="1:15" x14ac:dyDescent="0.25">
      <c r="A25" s="134" t="s">
        <v>10</v>
      </c>
      <c r="B25" s="135"/>
      <c r="C25" s="136"/>
      <c r="D25" s="137">
        <f>SUM(E4:E24)</f>
        <v>92179.16</v>
      </c>
      <c r="E25" s="138"/>
    </row>
    <row r="26" spans="1:15" ht="16.5" thickBot="1" x14ac:dyDescent="0.3">
      <c r="A26" s="139" t="s">
        <v>11</v>
      </c>
      <c r="B26" s="140"/>
      <c r="C26" s="141"/>
      <c r="D26" s="142">
        <f>SUM(D4:D24)</f>
        <v>74016.810000000012</v>
      </c>
      <c r="E26" s="143"/>
    </row>
    <row r="27" spans="1:15" x14ac:dyDescent="0.25">
      <c r="A27" s="6"/>
      <c r="B27" s="7"/>
      <c r="C27" s="7"/>
      <c r="D27" s="97"/>
      <c r="E27" s="9"/>
    </row>
    <row r="28" spans="1:15" ht="16.5" thickBot="1" x14ac:dyDescent="0.3">
      <c r="A28" s="6"/>
      <c r="B28" s="7"/>
      <c r="C28" s="7"/>
      <c r="D28" s="97"/>
      <c r="E28" s="14"/>
      <c r="F28" s="80"/>
      <c r="G28" s="80"/>
      <c r="H28" s="80"/>
      <c r="I28" s="80"/>
      <c r="J28" s="80"/>
      <c r="K28" s="80"/>
      <c r="L28" s="80"/>
      <c r="M28" s="80"/>
      <c r="N28" s="80"/>
      <c r="O28" s="80"/>
    </row>
    <row r="29" spans="1:15" x14ac:dyDescent="0.25">
      <c r="A29" s="108" t="s">
        <v>4</v>
      </c>
      <c r="B29" s="109"/>
      <c r="C29" s="110"/>
      <c r="D29" s="98"/>
      <c r="E29" s="15"/>
      <c r="F29" s="81"/>
      <c r="G29" s="80"/>
      <c r="H29" s="80"/>
      <c r="I29" s="80"/>
      <c r="J29" s="80"/>
      <c r="K29" s="80"/>
      <c r="L29" s="80"/>
      <c r="M29" s="80"/>
      <c r="N29" s="80"/>
      <c r="O29" s="80"/>
    </row>
    <row r="30" spans="1:15" x14ac:dyDescent="0.25">
      <c r="A30" s="37" t="s">
        <v>5</v>
      </c>
      <c r="B30" s="37"/>
      <c r="C30" s="13">
        <v>2689.02</v>
      </c>
      <c r="D30" s="98"/>
      <c r="E30" s="75">
        <v>520</v>
      </c>
      <c r="F30" s="82"/>
      <c r="G30" s="83"/>
      <c r="H30" s="84"/>
      <c r="I30" s="80"/>
      <c r="J30" s="80"/>
      <c r="K30" s="80"/>
      <c r="L30" s="85"/>
      <c r="M30" s="80"/>
      <c r="N30" s="80"/>
      <c r="O30" s="80"/>
    </row>
    <row r="31" spans="1:15" x14ac:dyDescent="0.25">
      <c r="A31" s="37" t="s">
        <v>18</v>
      </c>
      <c r="B31" s="37"/>
      <c r="C31" s="13">
        <v>215.12</v>
      </c>
      <c r="D31" s="98"/>
      <c r="E31" s="75">
        <v>521</v>
      </c>
      <c r="F31" s="86"/>
      <c r="G31" s="87"/>
      <c r="H31" s="88"/>
      <c r="I31" s="80"/>
      <c r="J31" s="80"/>
      <c r="K31" s="80"/>
      <c r="L31" s="85"/>
      <c r="M31" s="80"/>
      <c r="N31" s="80"/>
      <c r="O31" s="80"/>
    </row>
    <row r="32" spans="1:15" x14ac:dyDescent="0.25">
      <c r="A32" s="35" t="s">
        <v>6</v>
      </c>
      <c r="B32" s="35"/>
      <c r="C32" s="13">
        <v>26.87</v>
      </c>
      <c r="D32" s="98"/>
      <c r="E32" s="75">
        <v>522</v>
      </c>
      <c r="F32" s="86"/>
      <c r="G32" s="87"/>
      <c r="H32" s="88"/>
      <c r="I32" s="80"/>
      <c r="J32" s="80"/>
      <c r="K32" s="80"/>
      <c r="L32" s="85"/>
      <c r="M32" s="80"/>
      <c r="N32" s="80"/>
      <c r="O32" s="80"/>
    </row>
    <row r="33" spans="1:15" x14ac:dyDescent="0.25">
      <c r="A33" s="35" t="s">
        <v>19</v>
      </c>
      <c r="B33" s="35"/>
      <c r="C33" s="13">
        <v>35.83</v>
      </c>
      <c r="D33" s="98"/>
      <c r="E33" s="75">
        <v>525</v>
      </c>
      <c r="F33" s="86"/>
      <c r="G33" s="87"/>
      <c r="H33" s="89"/>
      <c r="I33" s="80"/>
      <c r="J33" s="80"/>
      <c r="K33" s="80"/>
      <c r="L33" s="85"/>
      <c r="M33" s="80"/>
      <c r="N33" s="80"/>
      <c r="O33" s="80"/>
    </row>
    <row r="34" spans="1:15" x14ac:dyDescent="0.25">
      <c r="A34" s="35" t="s">
        <v>7</v>
      </c>
      <c r="B34" s="35"/>
      <c r="C34" s="13">
        <v>3585.36</v>
      </c>
      <c r="D34" s="98"/>
      <c r="E34" s="75">
        <v>523</v>
      </c>
      <c r="F34" s="86"/>
      <c r="G34" s="87"/>
      <c r="H34" s="89"/>
      <c r="I34" s="80"/>
      <c r="J34" s="80"/>
      <c r="K34" s="80"/>
      <c r="L34" s="85"/>
      <c r="M34" s="80"/>
      <c r="N34" s="80"/>
      <c r="O34" s="80"/>
    </row>
    <row r="35" spans="1:15" x14ac:dyDescent="0.25">
      <c r="A35" s="37" t="s">
        <v>20</v>
      </c>
      <c r="B35" s="37"/>
      <c r="C35" s="13">
        <v>286.83</v>
      </c>
      <c r="D35" s="98"/>
      <c r="E35" s="75">
        <v>524</v>
      </c>
      <c r="F35" s="86"/>
      <c r="G35" s="87"/>
      <c r="H35" s="89"/>
      <c r="I35" s="80"/>
      <c r="J35" s="80"/>
      <c r="K35" s="80"/>
      <c r="L35" s="85"/>
      <c r="M35" s="80"/>
      <c r="N35" s="80"/>
      <c r="O35" s="80"/>
    </row>
    <row r="36" spans="1:15" x14ac:dyDescent="0.25">
      <c r="A36" s="35" t="s">
        <v>8</v>
      </c>
      <c r="B36" s="35"/>
      <c r="C36" s="13">
        <v>2172.1799999999998</v>
      </c>
      <c r="D36" s="97"/>
      <c r="E36" s="87"/>
      <c r="F36" s="86"/>
      <c r="G36" s="87"/>
      <c r="H36" s="89"/>
      <c r="I36" s="80"/>
      <c r="J36" s="80"/>
      <c r="K36" s="80"/>
      <c r="L36" s="85"/>
      <c r="M36" s="80"/>
      <c r="N36" s="80"/>
      <c r="O36" s="80"/>
    </row>
    <row r="37" spans="1:15" x14ac:dyDescent="0.25">
      <c r="A37" s="35" t="s">
        <v>14</v>
      </c>
      <c r="B37" s="35"/>
      <c r="C37" s="13">
        <f>996.74+747.55</f>
        <v>1744.29</v>
      </c>
      <c r="D37" s="97"/>
      <c r="E37" s="75" t="s">
        <v>123</v>
      </c>
      <c r="F37" s="81"/>
      <c r="G37" s="90"/>
      <c r="H37" s="80"/>
      <c r="I37" s="80"/>
      <c r="J37" s="80"/>
      <c r="K37" s="80"/>
      <c r="L37" s="85"/>
      <c r="M37" s="80"/>
      <c r="N37" s="80"/>
      <c r="O37" s="80"/>
    </row>
    <row r="38" spans="1:15" x14ac:dyDescent="0.25">
      <c r="A38" s="114" t="s">
        <v>9</v>
      </c>
      <c r="B38" s="115"/>
      <c r="C38" s="94">
        <f>SUM(C30:C37)</f>
        <v>10755.5</v>
      </c>
      <c r="E38" s="15"/>
      <c r="F38" s="81"/>
      <c r="G38" s="80"/>
      <c r="H38" s="80"/>
      <c r="I38" s="80"/>
      <c r="J38" s="80"/>
      <c r="K38" s="80"/>
      <c r="L38" s="80"/>
      <c r="M38" s="80"/>
      <c r="N38" s="80"/>
      <c r="O38" s="80"/>
    </row>
    <row r="39" spans="1:15" ht="16.5" thickBot="1" x14ac:dyDescent="0.3">
      <c r="A39" s="1"/>
      <c r="B39" s="1"/>
      <c r="C39" s="1"/>
      <c r="E39" s="91"/>
      <c r="F39" s="80"/>
      <c r="G39" s="80"/>
      <c r="H39" s="80"/>
      <c r="I39" s="80"/>
      <c r="J39" s="80"/>
      <c r="K39" s="80"/>
      <c r="L39" s="80"/>
      <c r="M39" s="80"/>
      <c r="N39" s="80"/>
      <c r="O39" s="80"/>
    </row>
    <row r="40" spans="1:15" x14ac:dyDescent="0.25">
      <c r="A40" s="111" t="s">
        <v>4</v>
      </c>
      <c r="B40" s="112"/>
      <c r="C40" s="113"/>
      <c r="E40" s="91"/>
      <c r="F40" s="80"/>
      <c r="G40" s="80"/>
      <c r="H40" s="80"/>
      <c r="I40" s="80"/>
      <c r="J40" s="80"/>
      <c r="K40" s="80"/>
      <c r="L40" s="80"/>
      <c r="M40" s="80"/>
      <c r="N40" s="80"/>
      <c r="O40" s="80"/>
    </row>
    <row r="41" spans="1:15" x14ac:dyDescent="0.25">
      <c r="A41" s="41" t="s">
        <v>86</v>
      </c>
      <c r="B41" s="41"/>
      <c r="C41" s="42">
        <v>8796.39</v>
      </c>
      <c r="D41" s="99"/>
      <c r="E41" s="76"/>
    </row>
    <row r="42" spans="1:15" x14ac:dyDescent="0.25">
      <c r="A42" s="93" t="s">
        <v>15</v>
      </c>
      <c r="B42" s="93"/>
      <c r="C42" s="13">
        <v>6235.28</v>
      </c>
      <c r="D42" s="99"/>
      <c r="E42" s="76"/>
    </row>
    <row r="43" spans="1:15" x14ac:dyDescent="0.25">
      <c r="A43" s="93" t="s">
        <v>16</v>
      </c>
      <c r="B43" s="93"/>
      <c r="C43" s="13">
        <v>8475.27</v>
      </c>
      <c r="D43" s="99"/>
      <c r="E43" s="76"/>
    </row>
    <row r="44" spans="1:15" x14ac:dyDescent="0.25">
      <c r="A44" s="93" t="s">
        <v>17</v>
      </c>
      <c r="B44" s="93"/>
      <c r="C44" s="13">
        <v>-7372.65</v>
      </c>
      <c r="D44" s="99"/>
      <c r="E44" s="76"/>
    </row>
    <row r="45" spans="1:15" x14ac:dyDescent="0.25">
      <c r="A45" s="93" t="s">
        <v>21</v>
      </c>
      <c r="B45" s="93"/>
      <c r="C45" s="13">
        <v>8642.64</v>
      </c>
      <c r="D45" s="99"/>
      <c r="E45" s="76"/>
    </row>
    <row r="46" spans="1:15" x14ac:dyDescent="0.25">
      <c r="A46" s="93" t="s">
        <v>22</v>
      </c>
      <c r="B46" s="93"/>
      <c r="C46" s="13">
        <v>10025.75</v>
      </c>
      <c r="D46" s="99"/>
      <c r="E46" s="76"/>
    </row>
    <row r="47" spans="1:15" x14ac:dyDescent="0.25">
      <c r="A47" s="93" t="s">
        <v>23</v>
      </c>
      <c r="B47" s="93"/>
      <c r="C47" s="13">
        <v>9188.99</v>
      </c>
      <c r="D47" s="99"/>
      <c r="E47" s="76"/>
    </row>
    <row r="48" spans="1:15" x14ac:dyDescent="0.25">
      <c r="A48" s="93" t="s">
        <v>24</v>
      </c>
      <c r="B48" s="93"/>
      <c r="C48" s="13">
        <v>9193.75</v>
      </c>
      <c r="D48" s="99"/>
      <c r="E48" s="76"/>
    </row>
    <row r="49" spans="1:5" x14ac:dyDescent="0.25">
      <c r="A49" s="93" t="s">
        <v>25</v>
      </c>
      <c r="B49" s="93"/>
      <c r="C49" s="13">
        <f>9217.39-483.23</f>
        <v>8734.16</v>
      </c>
      <c r="D49" s="99"/>
      <c r="E49" s="76"/>
    </row>
    <row r="50" spans="1:5" x14ac:dyDescent="0.25">
      <c r="A50" s="93" t="s">
        <v>26</v>
      </c>
      <c r="B50" s="93"/>
      <c r="C50" s="13">
        <f>9560.26-1328.9</f>
        <v>8231.36</v>
      </c>
      <c r="D50" s="99"/>
      <c r="E50" s="76"/>
    </row>
    <row r="51" spans="1:5" x14ac:dyDescent="0.25">
      <c r="A51" s="93" t="s">
        <v>27</v>
      </c>
      <c r="B51" s="93"/>
      <c r="C51" s="13">
        <v>9565.73</v>
      </c>
      <c r="D51" s="99"/>
      <c r="E51" s="76"/>
    </row>
    <row r="52" spans="1:5" x14ac:dyDescent="0.25">
      <c r="A52" s="93" t="s">
        <v>28</v>
      </c>
      <c r="B52" s="93"/>
      <c r="C52" s="13">
        <f>10091.44-2821.17</f>
        <v>7270.27</v>
      </c>
      <c r="D52" s="99"/>
      <c r="E52" s="76"/>
    </row>
    <row r="53" spans="1:5" x14ac:dyDescent="0.25">
      <c r="A53" s="44" t="s">
        <v>29</v>
      </c>
      <c r="B53" s="44"/>
      <c r="C53" s="13">
        <v>8178.02</v>
      </c>
      <c r="D53" s="99"/>
      <c r="E53" s="76"/>
    </row>
    <row r="54" spans="1:5" x14ac:dyDescent="0.25">
      <c r="A54" s="105" t="s">
        <v>30</v>
      </c>
      <c r="B54" s="105"/>
      <c r="C54" s="13">
        <v>4126.83</v>
      </c>
      <c r="D54" s="99"/>
      <c r="E54" s="76"/>
    </row>
    <row r="55" spans="1:5" x14ac:dyDescent="0.25">
      <c r="A55" s="105" t="s">
        <v>37</v>
      </c>
      <c r="B55" s="105"/>
      <c r="C55" s="13">
        <f>10181.73-1138.44-1955.6</f>
        <v>7087.6899999999987</v>
      </c>
      <c r="D55" s="99"/>
      <c r="E55" s="76"/>
    </row>
    <row r="56" spans="1:5" x14ac:dyDescent="0.25">
      <c r="A56" s="105" t="s">
        <v>38</v>
      </c>
      <c r="B56" s="105"/>
      <c r="C56" s="13">
        <v>-41547.769999999997</v>
      </c>
      <c r="D56" s="99"/>
      <c r="E56" s="76"/>
    </row>
    <row r="57" spans="1:5" x14ac:dyDescent="0.25">
      <c r="A57" s="105" t="s">
        <v>39</v>
      </c>
      <c r="B57" s="105"/>
      <c r="C57" s="13">
        <f>9723-6715.38</f>
        <v>3007.62</v>
      </c>
      <c r="D57" s="99"/>
      <c r="E57" s="76"/>
    </row>
    <row r="58" spans="1:5" x14ac:dyDescent="0.25">
      <c r="A58" s="105" t="s">
        <v>40</v>
      </c>
      <c r="B58" s="105"/>
      <c r="C58" s="13">
        <f>9797.81-5536.84</f>
        <v>4260.9699999999993</v>
      </c>
      <c r="E58" s="76"/>
    </row>
    <row r="59" spans="1:5" x14ac:dyDescent="0.25">
      <c r="A59" s="105" t="s">
        <v>41</v>
      </c>
      <c r="B59" s="105"/>
      <c r="C59" s="13">
        <f>10029.24-4327.28</f>
        <v>5701.96</v>
      </c>
      <c r="E59" s="76"/>
    </row>
    <row r="60" spans="1:5" x14ac:dyDescent="0.25">
      <c r="A60" s="105" t="s">
        <v>42</v>
      </c>
      <c r="B60" s="105"/>
      <c r="C60" s="13">
        <f>10684.62-6292.64</f>
        <v>4391.9800000000005</v>
      </c>
      <c r="D60" s="100"/>
    </row>
    <row r="61" spans="1:5" x14ac:dyDescent="0.25">
      <c r="A61" s="105" t="s">
        <v>43</v>
      </c>
      <c r="B61" s="105"/>
      <c r="C61" s="13">
        <v>-321.7</v>
      </c>
      <c r="D61" s="100"/>
    </row>
    <row r="62" spans="1:5" x14ac:dyDescent="0.25">
      <c r="A62" s="105" t="s">
        <v>44</v>
      </c>
      <c r="B62" s="105"/>
      <c r="C62" s="13">
        <v>7626.68</v>
      </c>
      <c r="D62" s="100"/>
    </row>
    <row r="63" spans="1:5" x14ac:dyDescent="0.25">
      <c r="A63" s="105" t="s">
        <v>45</v>
      </c>
      <c r="B63" s="105"/>
      <c r="C63" s="13">
        <v>11748.16</v>
      </c>
      <c r="D63" s="100"/>
    </row>
    <row r="64" spans="1:5" x14ac:dyDescent="0.25">
      <c r="A64" s="105" t="s">
        <v>47</v>
      </c>
      <c r="B64" s="105"/>
      <c r="C64" s="13">
        <v>4925.03</v>
      </c>
      <c r="D64" s="100"/>
    </row>
    <row r="65" spans="1:4" x14ac:dyDescent="0.25">
      <c r="A65" s="105" t="s">
        <v>54</v>
      </c>
      <c r="B65" s="105"/>
      <c r="C65" s="13">
        <v>14475.01</v>
      </c>
      <c r="D65" s="100"/>
    </row>
    <row r="66" spans="1:4" x14ac:dyDescent="0.25">
      <c r="A66" s="105" t="s">
        <v>55</v>
      </c>
      <c r="B66" s="105"/>
      <c r="C66" s="13">
        <v>11787.39</v>
      </c>
    </row>
    <row r="67" spans="1:4" x14ac:dyDescent="0.25">
      <c r="A67" s="105" t="s">
        <v>56</v>
      </c>
      <c r="B67" s="105"/>
      <c r="C67" s="13">
        <v>-6890.27</v>
      </c>
    </row>
    <row r="68" spans="1:4" x14ac:dyDescent="0.25">
      <c r="A68" s="105" t="s">
        <v>87</v>
      </c>
      <c r="B68" s="105"/>
      <c r="C68" s="13">
        <v>-26258.33</v>
      </c>
    </row>
    <row r="69" spans="1:4" x14ac:dyDescent="0.25">
      <c r="A69" s="105" t="s">
        <v>88</v>
      </c>
      <c r="B69" s="105"/>
      <c r="C69" s="13">
        <v>6334.53</v>
      </c>
    </row>
    <row r="70" spans="1:4" x14ac:dyDescent="0.25">
      <c r="A70" s="105" t="s">
        <v>109</v>
      </c>
      <c r="B70" s="105"/>
      <c r="C70" s="13">
        <v>4686.6899999999996</v>
      </c>
    </row>
    <row r="71" spans="1:4" x14ac:dyDescent="0.25">
      <c r="A71" s="105" t="s">
        <v>124</v>
      </c>
      <c r="B71" s="105"/>
      <c r="C71" s="13">
        <v>6034.21</v>
      </c>
    </row>
    <row r="72" spans="1:4" x14ac:dyDescent="0.25">
      <c r="A72" s="106" t="s">
        <v>9</v>
      </c>
      <c r="B72" s="107"/>
      <c r="C72" s="43">
        <f>SUM(C41:C71)</f>
        <v>116341.64000000003</v>
      </c>
    </row>
    <row r="73" spans="1:4" x14ac:dyDescent="0.25">
      <c r="C73" s="79"/>
    </row>
    <row r="74" spans="1:4" x14ac:dyDescent="0.25">
      <c r="C74" s="79"/>
    </row>
    <row r="75" spans="1:4" x14ac:dyDescent="0.25">
      <c r="C75" s="92"/>
    </row>
  </sheetData>
  <mergeCells count="28">
    <mergeCell ref="A69:B69"/>
    <mergeCell ref="A70:B70"/>
    <mergeCell ref="A72:B72"/>
    <mergeCell ref="A71:B71"/>
    <mergeCell ref="A63:B63"/>
    <mergeCell ref="A64:B64"/>
    <mergeCell ref="A65:B65"/>
    <mergeCell ref="A66:B66"/>
    <mergeCell ref="A67:B67"/>
    <mergeCell ref="A68:B68"/>
    <mergeCell ref="A62:B62"/>
    <mergeCell ref="A29:C29"/>
    <mergeCell ref="A38:B38"/>
    <mergeCell ref="A40:C40"/>
    <mergeCell ref="A54:B54"/>
    <mergeCell ref="A55:B55"/>
    <mergeCell ref="A56:B56"/>
    <mergeCell ref="A57:B57"/>
    <mergeCell ref="A58:B58"/>
    <mergeCell ref="A59:B59"/>
    <mergeCell ref="A60:B60"/>
    <mergeCell ref="A61:B61"/>
    <mergeCell ref="B1:E1"/>
    <mergeCell ref="B2:E2"/>
    <mergeCell ref="A25:C25"/>
    <mergeCell ref="D25:E25"/>
    <mergeCell ref="A26:C26"/>
    <mergeCell ref="D26:E26"/>
  </mergeCells>
  <conditionalFormatting sqref="F30:F37 C30:C37">
    <cfRule type="duplicateValues" dxfId="17" priority="2"/>
  </conditionalFormatting>
  <conditionalFormatting sqref="E38:E56 D4:D23">
    <cfRule type="duplicateValues" dxfId="16" priority="1"/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77285-43CF-422A-9DD3-D1BD7678A319}">
  <dimension ref="A1:O79"/>
  <sheetViews>
    <sheetView tabSelected="1" workbookViewId="0">
      <selection activeCell="F60" sqref="F60"/>
    </sheetView>
  </sheetViews>
  <sheetFormatPr defaultRowHeight="15.75" x14ac:dyDescent="0.25"/>
  <cols>
    <col min="1" max="1" width="8.28515625" style="73" customWidth="1"/>
    <col min="2" max="2" width="67.5703125" style="73" customWidth="1"/>
    <col min="3" max="3" width="21.42578125" style="73" customWidth="1"/>
    <col min="4" max="4" width="16.42578125" style="79" bestFit="1" customWidth="1"/>
    <col min="5" max="5" width="17.28515625" style="73" customWidth="1"/>
    <col min="6" max="6" width="10.5703125" style="73" bestFit="1" customWidth="1"/>
    <col min="7" max="7" width="52" style="73" bestFit="1" customWidth="1"/>
    <col min="8" max="10" width="9.140625" style="73"/>
    <col min="11" max="11" width="10.5703125" style="73" bestFit="1" customWidth="1"/>
    <col min="12" max="16384" width="9.140625" style="73"/>
  </cols>
  <sheetData>
    <row r="1" spans="1:5" x14ac:dyDescent="0.25">
      <c r="A1" s="1"/>
      <c r="B1" s="116" t="s">
        <v>3</v>
      </c>
      <c r="C1" s="116"/>
      <c r="D1" s="116"/>
      <c r="E1" s="116"/>
    </row>
    <row r="2" spans="1:5" ht="16.5" thickBot="1" x14ac:dyDescent="0.3">
      <c r="A2" s="1"/>
      <c r="B2" s="117">
        <v>43952</v>
      </c>
      <c r="C2" s="117"/>
      <c r="D2" s="117"/>
      <c r="E2" s="117"/>
    </row>
    <row r="3" spans="1:5" x14ac:dyDescent="0.25">
      <c r="A3" s="51" t="s">
        <v>0</v>
      </c>
      <c r="B3" s="52" t="s">
        <v>1</v>
      </c>
      <c r="C3" s="52" t="s">
        <v>2</v>
      </c>
      <c r="D3" s="101" t="s">
        <v>12</v>
      </c>
      <c r="E3" s="54" t="s">
        <v>13</v>
      </c>
    </row>
    <row r="4" spans="1:5" x14ac:dyDescent="0.25">
      <c r="A4" s="55">
        <v>43955</v>
      </c>
      <c r="B4" s="18" t="s">
        <v>125</v>
      </c>
      <c r="C4" s="48" t="s">
        <v>95</v>
      </c>
      <c r="D4" s="12">
        <v>2066.62</v>
      </c>
      <c r="E4" s="72"/>
    </row>
    <row r="5" spans="1:5" x14ac:dyDescent="0.25">
      <c r="A5" s="55">
        <v>43955</v>
      </c>
      <c r="B5" s="18" t="s">
        <v>32</v>
      </c>
      <c r="C5" s="45"/>
      <c r="D5" s="12">
        <v>4090.8</v>
      </c>
      <c r="E5" s="56"/>
    </row>
    <row r="6" spans="1:5" x14ac:dyDescent="0.25">
      <c r="A6" s="55">
        <v>43956</v>
      </c>
      <c r="B6" s="18" t="s">
        <v>48</v>
      </c>
      <c r="C6" s="45"/>
      <c r="D6" s="12">
        <v>99</v>
      </c>
      <c r="E6" s="57"/>
    </row>
    <row r="7" spans="1:5" x14ac:dyDescent="0.25">
      <c r="A7" s="55">
        <v>43958</v>
      </c>
      <c r="B7" s="18" t="s">
        <v>34</v>
      </c>
      <c r="C7" s="46">
        <v>43922</v>
      </c>
      <c r="D7" s="12">
        <v>26298.17</v>
      </c>
      <c r="E7" s="57"/>
    </row>
    <row r="8" spans="1:5" x14ac:dyDescent="0.25">
      <c r="A8" s="55">
        <v>43962</v>
      </c>
      <c r="B8" s="18" t="s">
        <v>49</v>
      </c>
      <c r="C8" s="46"/>
      <c r="D8" s="12">
        <v>13.5</v>
      </c>
      <c r="E8" s="57"/>
    </row>
    <row r="9" spans="1:5" x14ac:dyDescent="0.25">
      <c r="A9" s="55">
        <v>43966</v>
      </c>
      <c r="B9" s="49" t="s">
        <v>50</v>
      </c>
      <c r="C9" s="21" t="s">
        <v>96</v>
      </c>
      <c r="D9" s="12"/>
      <c r="E9" s="57">
        <v>92080.16</v>
      </c>
    </row>
    <row r="10" spans="1:5" x14ac:dyDescent="0.25">
      <c r="A10" s="55">
        <v>43969</v>
      </c>
      <c r="B10" s="18" t="s">
        <v>126</v>
      </c>
      <c r="C10" s="21" t="s">
        <v>31</v>
      </c>
      <c r="D10" s="12">
        <v>6250.41</v>
      </c>
      <c r="E10" s="58"/>
    </row>
    <row r="11" spans="1:5" x14ac:dyDescent="0.25">
      <c r="A11" s="55">
        <v>43969</v>
      </c>
      <c r="B11" s="18" t="s">
        <v>127</v>
      </c>
      <c r="C11" s="21" t="s">
        <v>31</v>
      </c>
      <c r="D11" s="12">
        <v>450</v>
      </c>
      <c r="E11" s="57"/>
    </row>
    <row r="12" spans="1:5" x14ac:dyDescent="0.25">
      <c r="A12" s="55">
        <v>43969</v>
      </c>
      <c r="B12" s="18" t="s">
        <v>128</v>
      </c>
      <c r="C12" s="21" t="s">
        <v>31</v>
      </c>
      <c r="D12" s="12">
        <v>3060</v>
      </c>
      <c r="E12" s="57"/>
    </row>
    <row r="13" spans="1:5" x14ac:dyDescent="0.25">
      <c r="A13" s="55">
        <v>43969</v>
      </c>
      <c r="B13" s="18" t="s">
        <v>129</v>
      </c>
      <c r="C13" s="21" t="s">
        <v>31</v>
      </c>
      <c r="D13" s="12">
        <v>3330</v>
      </c>
      <c r="E13" s="58"/>
    </row>
    <row r="14" spans="1:5" x14ac:dyDescent="0.25">
      <c r="A14" s="55">
        <v>43969</v>
      </c>
      <c r="B14" s="18" t="s">
        <v>130</v>
      </c>
      <c r="C14" s="21" t="s">
        <v>31</v>
      </c>
      <c r="D14" s="12">
        <v>2980</v>
      </c>
      <c r="E14" s="58"/>
    </row>
    <row r="15" spans="1:5" x14ac:dyDescent="0.25">
      <c r="A15" s="55">
        <v>43969</v>
      </c>
      <c r="B15" s="18" t="s">
        <v>131</v>
      </c>
      <c r="C15" s="21" t="s">
        <v>31</v>
      </c>
      <c r="D15" s="12">
        <v>415.57</v>
      </c>
      <c r="E15" s="59"/>
    </row>
    <row r="16" spans="1:5" x14ac:dyDescent="0.25">
      <c r="A16" s="55">
        <v>43970</v>
      </c>
      <c r="B16" s="18" t="s">
        <v>132</v>
      </c>
      <c r="C16" s="21" t="s">
        <v>31</v>
      </c>
      <c r="D16" s="12">
        <v>2871.81</v>
      </c>
      <c r="E16" s="59"/>
    </row>
    <row r="17" spans="1:15" x14ac:dyDescent="0.25">
      <c r="A17" s="55">
        <v>43971</v>
      </c>
      <c r="B17" s="18" t="s">
        <v>68</v>
      </c>
      <c r="C17" s="21" t="s">
        <v>33</v>
      </c>
      <c r="D17" s="12">
        <v>414.06</v>
      </c>
      <c r="E17" s="59"/>
    </row>
    <row r="18" spans="1:15" x14ac:dyDescent="0.25">
      <c r="A18" s="55">
        <v>43971</v>
      </c>
      <c r="B18" s="18" t="s">
        <v>80</v>
      </c>
      <c r="C18" s="21" t="s">
        <v>33</v>
      </c>
      <c r="D18" s="12">
        <v>80.44</v>
      </c>
      <c r="E18" s="59"/>
    </row>
    <row r="19" spans="1:15" x14ac:dyDescent="0.25">
      <c r="A19" s="55">
        <v>43971</v>
      </c>
      <c r="B19" s="18" t="s">
        <v>111</v>
      </c>
      <c r="C19" s="21" t="s">
        <v>33</v>
      </c>
      <c r="D19" s="12">
        <v>133.93</v>
      </c>
      <c r="E19" s="59"/>
    </row>
    <row r="20" spans="1:15" x14ac:dyDescent="0.25">
      <c r="A20" s="55">
        <v>43971</v>
      </c>
      <c r="B20" s="49" t="s">
        <v>52</v>
      </c>
      <c r="C20" s="21" t="s">
        <v>33</v>
      </c>
      <c r="D20" s="12">
        <v>36.450000000000003</v>
      </c>
      <c r="E20" s="58"/>
    </row>
    <row r="21" spans="1:15" x14ac:dyDescent="0.25">
      <c r="A21" s="55">
        <v>43971</v>
      </c>
      <c r="B21" s="18" t="s">
        <v>106</v>
      </c>
      <c r="C21" s="21" t="s">
        <v>107</v>
      </c>
      <c r="D21" s="12">
        <v>248.4</v>
      </c>
      <c r="E21" s="59"/>
    </row>
    <row r="22" spans="1:15" x14ac:dyDescent="0.25">
      <c r="A22" s="55">
        <v>43971</v>
      </c>
      <c r="B22" s="18" t="s">
        <v>133</v>
      </c>
      <c r="C22" s="21" t="s">
        <v>33</v>
      </c>
      <c r="D22" s="12">
        <v>1233.78</v>
      </c>
      <c r="E22" s="59"/>
    </row>
    <row r="23" spans="1:15" x14ac:dyDescent="0.25">
      <c r="A23" s="55">
        <v>43971</v>
      </c>
      <c r="B23" s="102" t="s">
        <v>134</v>
      </c>
      <c r="C23" s="21" t="s">
        <v>31</v>
      </c>
      <c r="D23" s="12">
        <v>6390</v>
      </c>
      <c r="E23" s="59"/>
    </row>
    <row r="24" spans="1:15" x14ac:dyDescent="0.25">
      <c r="A24" s="55">
        <v>43977</v>
      </c>
      <c r="B24" s="45" t="s">
        <v>90</v>
      </c>
      <c r="C24" s="46">
        <v>43922</v>
      </c>
      <c r="D24" s="12"/>
      <c r="E24" s="57">
        <v>99</v>
      </c>
    </row>
    <row r="25" spans="1:15" x14ac:dyDescent="0.25">
      <c r="A25" s="55">
        <v>43977</v>
      </c>
      <c r="B25" s="49" t="s">
        <v>135</v>
      </c>
      <c r="C25" s="21"/>
      <c r="D25" s="12">
        <v>11720.68</v>
      </c>
      <c r="E25" s="59"/>
    </row>
    <row r="26" spans="1:15" ht="16.5" thickBot="1" x14ac:dyDescent="0.3">
      <c r="A26" s="55"/>
      <c r="B26" s="45"/>
      <c r="C26" s="21"/>
      <c r="D26" s="103"/>
      <c r="E26" s="104"/>
    </row>
    <row r="27" spans="1:15" x14ac:dyDescent="0.25">
      <c r="A27" s="134" t="s">
        <v>10</v>
      </c>
      <c r="B27" s="135"/>
      <c r="C27" s="136"/>
      <c r="D27" s="137">
        <f>SUM(E4:E25)</f>
        <v>92179.16</v>
      </c>
      <c r="E27" s="138"/>
    </row>
    <row r="28" spans="1:15" ht="16.5" thickBot="1" x14ac:dyDescent="0.3">
      <c r="A28" s="139" t="s">
        <v>11</v>
      </c>
      <c r="B28" s="140"/>
      <c r="C28" s="141"/>
      <c r="D28" s="142">
        <f>SUM(D4:D25)</f>
        <v>72183.62</v>
      </c>
      <c r="E28" s="143"/>
    </row>
    <row r="29" spans="1:15" x14ac:dyDescent="0.25">
      <c r="A29" s="6"/>
      <c r="B29" s="7"/>
      <c r="C29" s="7"/>
      <c r="D29" s="97"/>
      <c r="E29" s="14"/>
      <c r="F29" s="80"/>
      <c r="G29" s="80"/>
      <c r="H29" s="80"/>
      <c r="I29" s="80"/>
      <c r="J29" s="80"/>
      <c r="K29" s="80"/>
      <c r="L29" s="80"/>
      <c r="M29" s="80"/>
      <c r="N29" s="80"/>
      <c r="O29" s="80"/>
    </row>
    <row r="30" spans="1:15" x14ac:dyDescent="0.25">
      <c r="A30" s="144"/>
      <c r="B30" s="145"/>
      <c r="C30" s="145"/>
      <c r="D30" s="146"/>
      <c r="E30" s="14"/>
      <c r="F30" s="81"/>
      <c r="G30" s="80"/>
      <c r="H30" s="80"/>
      <c r="I30" s="80"/>
      <c r="J30" s="80"/>
      <c r="K30" s="80"/>
      <c r="L30" s="80"/>
      <c r="M30" s="80"/>
      <c r="N30" s="80"/>
      <c r="O30" s="80"/>
    </row>
    <row r="31" spans="1:15" x14ac:dyDescent="0.25">
      <c r="A31" s="151"/>
      <c r="B31" s="151"/>
      <c r="C31" s="151"/>
      <c r="D31" s="146"/>
      <c r="E31" s="15"/>
      <c r="F31" s="82"/>
      <c r="G31" s="83"/>
      <c r="H31" s="84"/>
      <c r="I31" s="80"/>
      <c r="J31" s="80"/>
      <c r="K31" s="80"/>
      <c r="L31" s="85"/>
      <c r="M31" s="80"/>
      <c r="N31" s="80"/>
      <c r="O31" s="80"/>
    </row>
    <row r="32" spans="1:15" x14ac:dyDescent="0.25">
      <c r="A32" s="152"/>
      <c r="B32" s="152"/>
      <c r="C32" s="153"/>
      <c r="D32" s="146"/>
      <c r="E32" s="147"/>
      <c r="F32" s="86"/>
      <c r="G32" s="87"/>
      <c r="H32" s="88"/>
      <c r="I32" s="80"/>
      <c r="J32" s="80"/>
      <c r="K32" s="80"/>
      <c r="L32" s="85"/>
      <c r="M32" s="80"/>
      <c r="N32" s="80"/>
      <c r="O32" s="80"/>
    </row>
    <row r="33" spans="1:15" x14ac:dyDescent="0.25">
      <c r="A33" s="152"/>
      <c r="B33" s="152"/>
      <c r="C33" s="153"/>
      <c r="D33" s="146"/>
      <c r="E33" s="147"/>
      <c r="F33" s="86"/>
      <c r="G33" s="87"/>
      <c r="H33" s="88"/>
      <c r="I33" s="80"/>
      <c r="J33" s="80"/>
      <c r="K33" s="80"/>
      <c r="L33" s="85"/>
      <c r="M33" s="80"/>
      <c r="N33" s="80"/>
      <c r="O33" s="80"/>
    </row>
    <row r="34" spans="1:15" x14ac:dyDescent="0.25">
      <c r="A34" s="152"/>
      <c r="B34" s="152"/>
      <c r="C34" s="153"/>
      <c r="D34" s="146"/>
      <c r="E34" s="147"/>
      <c r="F34" s="86"/>
      <c r="G34" s="87"/>
      <c r="H34" s="89"/>
      <c r="I34" s="80"/>
      <c r="J34" s="80"/>
      <c r="K34" s="80"/>
      <c r="L34" s="85"/>
      <c r="M34" s="80"/>
      <c r="N34" s="80"/>
      <c r="O34" s="80"/>
    </row>
    <row r="35" spans="1:15" x14ac:dyDescent="0.25">
      <c r="A35" s="152"/>
      <c r="B35" s="152"/>
      <c r="C35" s="153"/>
      <c r="D35" s="146"/>
      <c r="E35" s="147"/>
      <c r="F35" s="86"/>
      <c r="G35" s="87"/>
      <c r="H35" s="89"/>
      <c r="I35" s="80"/>
      <c r="J35" s="80"/>
      <c r="K35" s="80"/>
      <c r="L35" s="85"/>
      <c r="M35" s="80"/>
      <c r="N35" s="80"/>
      <c r="O35" s="80"/>
    </row>
    <row r="36" spans="1:15" x14ac:dyDescent="0.25">
      <c r="A36" s="152"/>
      <c r="B36" s="152"/>
      <c r="C36" s="153"/>
      <c r="D36" s="146"/>
      <c r="E36" s="147"/>
      <c r="F36" s="86"/>
      <c r="G36" s="87"/>
      <c r="H36" s="89"/>
      <c r="I36" s="80"/>
      <c r="J36" s="80"/>
      <c r="K36" s="80"/>
      <c r="L36" s="85"/>
      <c r="M36" s="80"/>
      <c r="N36" s="80"/>
      <c r="O36" s="80"/>
    </row>
    <row r="37" spans="1:15" x14ac:dyDescent="0.25">
      <c r="A37" s="152"/>
      <c r="B37" s="152"/>
      <c r="C37" s="153"/>
      <c r="D37" s="148"/>
      <c r="E37" s="147"/>
      <c r="F37" s="86"/>
      <c r="G37" s="87"/>
      <c r="H37" s="89"/>
      <c r="I37" s="80"/>
      <c r="J37" s="80"/>
      <c r="K37" s="80"/>
      <c r="L37" s="85"/>
      <c r="M37" s="80"/>
      <c r="N37" s="80"/>
      <c r="O37" s="80"/>
    </row>
    <row r="38" spans="1:15" x14ac:dyDescent="0.25">
      <c r="A38" s="152"/>
      <c r="B38" s="152"/>
      <c r="C38" s="153"/>
      <c r="D38" s="148"/>
      <c r="E38" s="87"/>
      <c r="F38" s="81"/>
      <c r="G38" s="90"/>
      <c r="H38" s="80"/>
      <c r="I38" s="80"/>
      <c r="J38" s="80"/>
      <c r="K38" s="80"/>
      <c r="L38" s="85"/>
      <c r="M38" s="80"/>
      <c r="N38" s="80"/>
      <c r="O38" s="80"/>
    </row>
    <row r="39" spans="1:15" x14ac:dyDescent="0.25">
      <c r="A39" s="152"/>
      <c r="B39" s="152"/>
      <c r="C39" s="153"/>
      <c r="D39" s="81"/>
      <c r="E39" s="147"/>
      <c r="F39" s="81"/>
      <c r="G39" s="80"/>
      <c r="H39" s="80"/>
      <c r="I39" s="80"/>
      <c r="J39" s="80"/>
      <c r="K39" s="80"/>
      <c r="L39" s="80"/>
      <c r="M39" s="80"/>
      <c r="N39" s="80"/>
      <c r="O39" s="80"/>
    </row>
    <row r="40" spans="1:15" x14ac:dyDescent="0.25">
      <c r="A40" s="154"/>
      <c r="B40" s="154"/>
      <c r="C40" s="155"/>
      <c r="D40" s="81"/>
      <c r="E40" s="15"/>
      <c r="F40" s="80"/>
      <c r="G40" s="80"/>
      <c r="H40" s="80"/>
      <c r="I40" s="80"/>
      <c r="J40" s="80"/>
      <c r="K40" s="80"/>
      <c r="L40" s="80"/>
      <c r="M40" s="80"/>
      <c r="N40" s="80"/>
      <c r="O40" s="80"/>
    </row>
    <row r="41" spans="1:15" x14ac:dyDescent="0.25">
      <c r="A41" s="149"/>
      <c r="B41" s="149"/>
      <c r="C41" s="149"/>
      <c r="D41" s="81"/>
      <c r="E41" s="91"/>
      <c r="F41" s="80"/>
      <c r="G41" s="80"/>
      <c r="H41" s="80"/>
      <c r="I41" s="80"/>
      <c r="J41" s="80"/>
      <c r="K41" s="80"/>
      <c r="L41" s="80"/>
      <c r="M41" s="80"/>
      <c r="N41" s="80"/>
      <c r="O41" s="80"/>
    </row>
    <row r="42" spans="1:15" x14ac:dyDescent="0.25">
      <c r="A42" s="151"/>
      <c r="B42" s="151"/>
      <c r="C42" s="151"/>
      <c r="D42" s="81"/>
      <c r="E42" s="91"/>
      <c r="F42" s="80"/>
      <c r="G42" s="80"/>
    </row>
    <row r="43" spans="1:15" x14ac:dyDescent="0.25">
      <c r="A43" s="156"/>
      <c r="B43" s="156"/>
      <c r="C43" s="153"/>
      <c r="D43" s="81"/>
      <c r="E43" s="91"/>
      <c r="F43" s="80"/>
      <c r="G43" s="80"/>
    </row>
    <row r="44" spans="1:15" x14ac:dyDescent="0.25">
      <c r="A44" s="156"/>
      <c r="B44" s="156"/>
      <c r="C44" s="153"/>
      <c r="D44" s="81"/>
      <c r="E44" s="91"/>
      <c r="F44" s="80"/>
      <c r="G44" s="80"/>
    </row>
    <row r="45" spans="1:15" x14ac:dyDescent="0.25">
      <c r="A45" s="156"/>
      <c r="B45" s="156"/>
      <c r="C45" s="153"/>
      <c r="D45" s="81"/>
      <c r="E45" s="91"/>
      <c r="F45" s="80"/>
      <c r="G45" s="80"/>
    </row>
    <row r="46" spans="1:15" x14ac:dyDescent="0.25">
      <c r="A46" s="156"/>
      <c r="B46" s="156"/>
      <c r="C46" s="153"/>
      <c r="D46" s="81"/>
      <c r="E46" s="91"/>
      <c r="F46" s="80"/>
      <c r="G46" s="80"/>
    </row>
    <row r="47" spans="1:15" x14ac:dyDescent="0.25">
      <c r="A47" s="156"/>
      <c r="B47" s="156"/>
      <c r="C47" s="153"/>
      <c r="D47" s="81"/>
      <c r="E47" s="91"/>
      <c r="F47" s="80"/>
      <c r="G47" s="80"/>
    </row>
    <row r="48" spans="1:15" x14ac:dyDescent="0.25">
      <c r="A48" s="156"/>
      <c r="B48" s="156"/>
      <c r="C48" s="153"/>
      <c r="D48" s="81"/>
      <c r="E48" s="91"/>
      <c r="F48" s="80"/>
      <c r="G48" s="80"/>
    </row>
    <row r="49" spans="1:7" x14ac:dyDescent="0.25">
      <c r="A49" s="156"/>
      <c r="B49" s="156"/>
      <c r="C49" s="153"/>
      <c r="D49" s="81"/>
      <c r="E49" s="91"/>
      <c r="F49" s="80"/>
      <c r="G49" s="80"/>
    </row>
    <row r="50" spans="1:7" x14ac:dyDescent="0.25">
      <c r="A50" s="156"/>
      <c r="B50" s="156"/>
      <c r="C50" s="153"/>
      <c r="D50" s="81"/>
      <c r="E50" s="91"/>
      <c r="F50" s="80"/>
      <c r="G50" s="80"/>
    </row>
    <row r="51" spans="1:7" x14ac:dyDescent="0.25">
      <c r="A51" s="156"/>
      <c r="B51" s="156"/>
      <c r="C51" s="153"/>
      <c r="D51" s="81"/>
      <c r="E51" s="91"/>
      <c r="F51" s="80"/>
      <c r="G51" s="80"/>
    </row>
    <row r="52" spans="1:7" x14ac:dyDescent="0.25">
      <c r="A52" s="156"/>
      <c r="B52" s="156"/>
      <c r="C52" s="153"/>
      <c r="D52" s="81"/>
      <c r="E52" s="91"/>
      <c r="F52" s="80"/>
      <c r="G52" s="80"/>
    </row>
    <row r="53" spans="1:7" x14ac:dyDescent="0.25">
      <c r="A53" s="156"/>
      <c r="B53" s="156"/>
      <c r="C53" s="153"/>
      <c r="D53" s="81"/>
      <c r="E53" s="91"/>
      <c r="F53" s="80"/>
      <c r="G53" s="80"/>
    </row>
    <row r="54" spans="1:7" x14ac:dyDescent="0.25">
      <c r="A54" s="156"/>
      <c r="B54" s="156"/>
      <c r="C54" s="153"/>
      <c r="D54" s="81"/>
      <c r="E54" s="91"/>
      <c r="F54" s="80"/>
      <c r="G54" s="80"/>
    </row>
    <row r="55" spans="1:7" x14ac:dyDescent="0.25">
      <c r="A55" s="157"/>
      <c r="B55" s="157"/>
      <c r="C55" s="153"/>
      <c r="D55" s="81"/>
      <c r="E55" s="91"/>
      <c r="F55" s="80"/>
      <c r="G55" s="80"/>
    </row>
    <row r="56" spans="1:7" x14ac:dyDescent="0.25">
      <c r="A56" s="154"/>
      <c r="B56" s="154"/>
      <c r="C56" s="153"/>
      <c r="D56" s="81"/>
      <c r="E56" s="91"/>
      <c r="F56" s="80"/>
      <c r="G56" s="80"/>
    </row>
    <row r="57" spans="1:7" x14ac:dyDescent="0.25">
      <c r="A57" s="154"/>
      <c r="B57" s="154"/>
      <c r="C57" s="153"/>
      <c r="D57" s="81"/>
      <c r="E57" s="91"/>
      <c r="F57" s="80"/>
      <c r="G57" s="80"/>
    </row>
    <row r="58" spans="1:7" x14ac:dyDescent="0.25">
      <c r="A58" s="154"/>
      <c r="B58" s="154"/>
      <c r="C58" s="153"/>
      <c r="D58" s="81"/>
      <c r="E58" s="91"/>
      <c r="F58" s="80"/>
      <c r="G58" s="80"/>
    </row>
    <row r="59" spans="1:7" x14ac:dyDescent="0.25">
      <c r="A59" s="154"/>
      <c r="B59" s="154"/>
      <c r="C59" s="153"/>
      <c r="D59" s="81"/>
      <c r="E59" s="91"/>
      <c r="F59" s="80"/>
      <c r="G59" s="80"/>
    </row>
    <row r="60" spans="1:7" x14ac:dyDescent="0.25">
      <c r="A60" s="154"/>
      <c r="B60" s="154"/>
      <c r="C60" s="153"/>
      <c r="D60" s="81"/>
      <c r="E60" s="91"/>
      <c r="F60" s="80"/>
      <c r="G60" s="80"/>
    </row>
    <row r="61" spans="1:7" x14ac:dyDescent="0.25">
      <c r="A61" s="154"/>
      <c r="B61" s="154"/>
      <c r="C61" s="153"/>
      <c r="D61" s="81"/>
      <c r="E61" s="91"/>
      <c r="F61" s="80"/>
      <c r="G61" s="80"/>
    </row>
    <row r="62" spans="1:7" x14ac:dyDescent="0.25">
      <c r="A62" s="154"/>
      <c r="B62" s="154"/>
      <c r="C62" s="153"/>
      <c r="D62" s="81"/>
      <c r="E62" s="80"/>
      <c r="F62" s="80"/>
      <c r="G62" s="80"/>
    </row>
    <row r="63" spans="1:7" x14ac:dyDescent="0.25">
      <c r="A63" s="154"/>
      <c r="B63" s="154"/>
      <c r="C63" s="153"/>
      <c r="D63" s="81"/>
      <c r="E63" s="80"/>
      <c r="F63" s="80"/>
      <c r="G63" s="80"/>
    </row>
    <row r="64" spans="1:7" x14ac:dyDescent="0.25">
      <c r="A64" s="154"/>
      <c r="B64" s="154"/>
      <c r="C64" s="153"/>
      <c r="D64" s="81"/>
      <c r="E64" s="80"/>
      <c r="F64" s="80"/>
      <c r="G64" s="80"/>
    </row>
    <row r="65" spans="1:7" x14ac:dyDescent="0.25">
      <c r="A65" s="154"/>
      <c r="B65" s="154"/>
      <c r="C65" s="153"/>
      <c r="D65" s="81"/>
      <c r="E65" s="80"/>
      <c r="F65" s="80"/>
      <c r="G65" s="80"/>
    </row>
    <row r="66" spans="1:7" x14ac:dyDescent="0.25">
      <c r="A66" s="154"/>
      <c r="B66" s="154"/>
      <c r="C66" s="153"/>
      <c r="D66" s="81"/>
      <c r="E66" s="80"/>
      <c r="F66" s="80"/>
      <c r="G66" s="80"/>
    </row>
    <row r="67" spans="1:7" x14ac:dyDescent="0.25">
      <c r="A67" s="154"/>
      <c r="B67" s="154"/>
      <c r="C67" s="153"/>
      <c r="D67" s="81"/>
      <c r="E67" s="80"/>
      <c r="F67" s="80"/>
      <c r="G67" s="80"/>
    </row>
    <row r="68" spans="1:7" x14ac:dyDescent="0.25">
      <c r="A68" s="154"/>
      <c r="B68" s="154"/>
      <c r="C68" s="153"/>
      <c r="D68" s="81"/>
      <c r="E68" s="80"/>
      <c r="F68" s="80"/>
      <c r="G68" s="80"/>
    </row>
    <row r="69" spans="1:7" x14ac:dyDescent="0.25">
      <c r="A69" s="154"/>
      <c r="B69" s="154"/>
      <c r="C69" s="153"/>
      <c r="D69" s="81"/>
      <c r="E69" s="80"/>
      <c r="F69" s="80"/>
      <c r="G69" s="80"/>
    </row>
    <row r="70" spans="1:7" x14ac:dyDescent="0.25">
      <c r="A70" s="154"/>
      <c r="B70" s="154"/>
      <c r="C70" s="153"/>
      <c r="D70" s="81"/>
      <c r="E70" s="80"/>
      <c r="F70" s="80"/>
      <c r="G70" s="80"/>
    </row>
    <row r="71" spans="1:7" x14ac:dyDescent="0.25">
      <c r="A71" s="154"/>
      <c r="B71" s="154"/>
      <c r="C71" s="153"/>
      <c r="D71" s="81"/>
      <c r="E71" s="80"/>
      <c r="F71" s="80"/>
      <c r="G71" s="80"/>
    </row>
    <row r="72" spans="1:7" x14ac:dyDescent="0.25">
      <c r="A72" s="154"/>
      <c r="B72" s="154"/>
      <c r="C72" s="153"/>
      <c r="D72" s="81"/>
      <c r="E72" s="80"/>
      <c r="F72" s="80"/>
      <c r="G72" s="80"/>
    </row>
    <row r="73" spans="1:7" x14ac:dyDescent="0.25">
      <c r="A73" s="154"/>
      <c r="B73" s="154"/>
      <c r="C73" s="153"/>
      <c r="D73" s="81"/>
      <c r="E73" s="80"/>
      <c r="F73" s="80"/>
      <c r="G73" s="80"/>
    </row>
    <row r="74" spans="1:7" x14ac:dyDescent="0.25">
      <c r="A74" s="154"/>
      <c r="B74" s="154"/>
      <c r="C74" s="153"/>
      <c r="D74" s="81"/>
      <c r="E74" s="80"/>
      <c r="F74" s="80"/>
      <c r="G74" s="80"/>
    </row>
    <row r="75" spans="1:7" x14ac:dyDescent="0.25">
      <c r="A75" s="158"/>
      <c r="B75" s="158"/>
      <c r="C75" s="159"/>
      <c r="D75" s="81"/>
      <c r="E75" s="80"/>
      <c r="F75" s="80"/>
      <c r="G75" s="80"/>
    </row>
    <row r="76" spans="1:7" x14ac:dyDescent="0.25">
      <c r="A76" s="80"/>
      <c r="B76" s="80"/>
      <c r="C76" s="81"/>
      <c r="D76" s="81"/>
      <c r="E76" s="80"/>
      <c r="F76" s="80"/>
      <c r="G76" s="80"/>
    </row>
    <row r="77" spans="1:7" x14ac:dyDescent="0.25">
      <c r="A77" s="80"/>
      <c r="B77" s="80"/>
      <c r="C77" s="81"/>
      <c r="D77" s="81"/>
      <c r="E77" s="80"/>
      <c r="F77" s="80"/>
      <c r="G77" s="80"/>
    </row>
    <row r="78" spans="1:7" x14ac:dyDescent="0.25">
      <c r="A78" s="80"/>
      <c r="B78" s="80"/>
      <c r="C78" s="150"/>
      <c r="D78" s="81"/>
      <c r="E78" s="80"/>
      <c r="F78" s="80"/>
      <c r="G78" s="80"/>
    </row>
    <row r="79" spans="1:7" x14ac:dyDescent="0.25">
      <c r="A79" s="80"/>
      <c r="B79" s="80"/>
      <c r="C79" s="80"/>
      <c r="D79" s="81"/>
      <c r="E79" s="80"/>
      <c r="F79" s="80"/>
      <c r="G79" s="80"/>
    </row>
  </sheetData>
  <mergeCells count="29">
    <mergeCell ref="B1:E1"/>
    <mergeCell ref="B2:E2"/>
    <mergeCell ref="A27:C27"/>
    <mergeCell ref="D27:E27"/>
    <mergeCell ref="A28:C28"/>
    <mergeCell ref="A69:B69"/>
    <mergeCell ref="A70:B70"/>
    <mergeCell ref="A59:B59"/>
    <mergeCell ref="A60:B60"/>
    <mergeCell ref="A61:B61"/>
    <mergeCell ref="A62:B62"/>
    <mergeCell ref="A63:B63"/>
    <mergeCell ref="A64:B64"/>
    <mergeCell ref="D28:E28"/>
    <mergeCell ref="A65:B65"/>
    <mergeCell ref="A66:B66"/>
    <mergeCell ref="A67:B67"/>
    <mergeCell ref="A68:B68"/>
    <mergeCell ref="A31:C31"/>
    <mergeCell ref="A40:B40"/>
    <mergeCell ref="A42:C42"/>
    <mergeCell ref="A56:B56"/>
    <mergeCell ref="A57:B57"/>
    <mergeCell ref="A58:B58"/>
    <mergeCell ref="A74:B74"/>
    <mergeCell ref="A71:B71"/>
    <mergeCell ref="A72:B72"/>
    <mergeCell ref="A73:B73"/>
    <mergeCell ref="A75:B75"/>
  </mergeCells>
  <phoneticPr fontId="10" type="noConversion"/>
  <conditionalFormatting sqref="C32:C39 F31:F38">
    <cfRule type="duplicateValues" dxfId="15" priority="16"/>
  </conditionalFormatting>
  <conditionalFormatting sqref="E40:E58 D6 D8:D9 D18 D13 D16 D22">
    <cfRule type="duplicateValues" dxfId="14" priority="15"/>
  </conditionalFormatting>
  <conditionalFormatting sqref="D4">
    <cfRule type="duplicateValues" dxfId="13" priority="14"/>
  </conditionalFormatting>
  <conditionalFormatting sqref="D5">
    <cfRule type="duplicateValues" dxfId="12" priority="13"/>
  </conditionalFormatting>
  <conditionalFormatting sqref="D7">
    <cfRule type="duplicateValues" dxfId="11" priority="12"/>
  </conditionalFormatting>
  <conditionalFormatting sqref="D10">
    <cfRule type="duplicateValues" dxfId="10" priority="11"/>
  </conditionalFormatting>
  <conditionalFormatting sqref="D11">
    <cfRule type="duplicateValues" dxfId="9" priority="10"/>
  </conditionalFormatting>
  <conditionalFormatting sqref="D12">
    <cfRule type="duplicateValues" dxfId="8" priority="9"/>
  </conditionalFormatting>
  <conditionalFormatting sqref="D14">
    <cfRule type="duplicateValues" dxfId="7" priority="8"/>
  </conditionalFormatting>
  <conditionalFormatting sqref="D15">
    <cfRule type="duplicateValues" dxfId="6" priority="7"/>
  </conditionalFormatting>
  <conditionalFormatting sqref="D17">
    <cfRule type="duplicateValues" dxfId="5" priority="6"/>
  </conditionalFormatting>
  <conditionalFormatting sqref="D19">
    <cfRule type="duplicateValues" dxfId="4" priority="5"/>
  </conditionalFormatting>
  <conditionalFormatting sqref="D20">
    <cfRule type="duplicateValues" dxfId="3" priority="4"/>
  </conditionalFormatting>
  <conditionalFormatting sqref="D21">
    <cfRule type="duplicateValues" dxfId="2" priority="3"/>
  </conditionalFormatting>
  <conditionalFormatting sqref="D23">
    <cfRule type="duplicateValues" dxfId="1" priority="2"/>
  </conditionalFormatting>
  <conditionalFormatting sqref="D25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Janeiro-20</vt:lpstr>
      <vt:lpstr>Fevereiro-20</vt:lpstr>
      <vt:lpstr>Março 2020</vt:lpstr>
      <vt:lpstr>ABR 2020</vt:lpstr>
      <vt:lpstr>Maio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Machado Varjão Nascimento</dc:creator>
  <cp:lastModifiedBy>Leticia Lamara Vieira dos Anjos</cp:lastModifiedBy>
  <cp:lastPrinted>2020-05-29T18:31:03Z</cp:lastPrinted>
  <dcterms:created xsi:type="dcterms:W3CDTF">2017-10-02T11:19:13Z</dcterms:created>
  <dcterms:modified xsi:type="dcterms:W3CDTF">2020-06-19T13:38:09Z</dcterms:modified>
</cp:coreProperties>
</file>