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9 Planilha Prestacao de Contas Mensal  - Prefeitura Municipal de Guaimbe\"/>
    </mc:Choice>
  </mc:AlternateContent>
  <xr:revisionPtr revIDLastSave="0" documentId="13_ncr:1_{3797ED5A-D9C7-41E8-8BCE-8E09D58477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tembro-19 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1" l="1"/>
  <c r="C64" i="21" l="1"/>
  <c r="C63" i="21"/>
  <c r="C62" i="21"/>
  <c r="C61" i="21"/>
  <c r="C59" i="21"/>
  <c r="C56" i="21"/>
  <c r="C54" i="21"/>
  <c r="C53" i="21"/>
  <c r="C69" i="21" s="1"/>
  <c r="C40" i="21" l="1"/>
  <c r="D29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2" authorId="0" shapeId="0" xr:uid="{F0195E9C-8AC0-4F82-BD96-33BE9B902DAA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2" authorId="0" shapeId="0" xr:uid="{F7F870D6-CE69-42E1-A9C2-FA6E6DE587DF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<sst xmlns="http://schemas.openxmlformats.org/spreadsheetml/2006/main" count="86" uniqueCount="70">
  <si>
    <t>Data</t>
  </si>
  <si>
    <t>Documento</t>
  </si>
  <si>
    <t>Histórico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</si>
  <si>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</si>
  <si>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</si>
  <si>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</si>
  <si>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</si>
  <si>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</si>
  <si>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</si>
  <si>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</si>
  <si>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Provisões 08/2017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</si>
  <si>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</si>
  <si>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</si>
  <si>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</si>
  <si>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</si>
  <si>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</si>
  <si>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</si>
  <si>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</si>
  <si>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</si>
  <si>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</si>
  <si>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</si>
  <si>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</si>
  <si>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</si>
  <si>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</si>
  <si>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</si>
  <si>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</si>
  <si>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>Provisões 04/2018</t>
  </si>
  <si>
    <t>Provisões 05/2018</t>
  </si>
  <si>
    <t>Provisões 06/2018</t>
  </si>
  <si>
    <t>Provisões 07/2018</t>
  </si>
  <si>
    <t>Provisões 08/2018</t>
  </si>
  <si>
    <t>Provisões 09/2018</t>
  </si>
  <si>
    <t>Provisões 10/2018</t>
  </si>
  <si>
    <t>Plantões Médicos</t>
  </si>
  <si>
    <t>Pgto cartão Alelo</t>
  </si>
  <si>
    <t>IRRF PJ</t>
  </si>
  <si>
    <t>Imposto</t>
  </si>
  <si>
    <t>INSS</t>
  </si>
  <si>
    <t>Despesas folha de pagamento</t>
  </si>
  <si>
    <t>IRRF PF</t>
  </si>
  <si>
    <t>Boleto</t>
  </si>
  <si>
    <t>Sindicato - Mensalidade</t>
  </si>
  <si>
    <t>Provisões 11/2018</t>
  </si>
  <si>
    <t>Provisões 12/2018</t>
  </si>
  <si>
    <t>Provisões 01/2019</t>
  </si>
  <si>
    <t>Provisões 02/2019</t>
  </si>
  <si>
    <t>Tarifa</t>
  </si>
  <si>
    <t>Provisões 03/2019</t>
  </si>
  <si>
    <t xml:space="preserve">Tarifas bancárias </t>
  </si>
  <si>
    <t xml:space="preserve">ISS </t>
  </si>
  <si>
    <t>Recebimento repasse mensal</t>
  </si>
  <si>
    <t>Provisões 04/2019</t>
  </si>
  <si>
    <t>Provisões 05/2019</t>
  </si>
  <si>
    <t>Provisões 06/2019</t>
  </si>
  <si>
    <t>Provisões 07/2019</t>
  </si>
  <si>
    <t>NF 10 Paula Dumas Figueiredo ME Chq 300167</t>
  </si>
  <si>
    <t>NF 2.104 e 2.247 Sonoda Informatica LTDA Chq 300177</t>
  </si>
  <si>
    <t xml:space="preserve">Crachas </t>
  </si>
  <si>
    <t>NF 105 AH Medicina Ltda  Chq 300168</t>
  </si>
  <si>
    <t>NF 24 Body Health Serviços Medicos  - ME Chq 300169</t>
  </si>
  <si>
    <t>NF 20 Vanessa Domiciano de Souza Chq 300172</t>
  </si>
  <si>
    <t>NF 20 Maia e Maia Serviços Medicos Chq 300175</t>
  </si>
  <si>
    <t>NF 57 Life Serviços Medicos Chq 300176</t>
  </si>
  <si>
    <t>NF 37 Fernanda Menegucci de Oliveira ME Chq 300170</t>
  </si>
  <si>
    <t>NF 63 Gabriel Tiveron - ME Chq 300171</t>
  </si>
  <si>
    <t>NF 278 Ortoclinica Ortopedia Ltda Chq 300174</t>
  </si>
  <si>
    <t xml:space="preserve">Rateio Referente ao mês de Agosto </t>
  </si>
  <si>
    <t>Reembolso Recurso ref FGTS</t>
  </si>
  <si>
    <t>Provisões 08/2019</t>
  </si>
  <si>
    <t>Folha pagto - Férias Cheq 300166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</si>
</sst>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[$-416]mmmm\-yy;@"/>
    <numFmt numFmtId="165" formatCode="[$R$-416]\ #,##0.00;[Red]\-[$R$-416]\ #,##0.00"/>
    <numFmt numFmtId="166" formatCode="dd/mm"/>
    <numFmt numFmtId="167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165" fontId="2" fillId="4" borderId="1" xfId="0" applyNumberFormat="1" applyFont="1" applyFill="1" applyBorder="1"/>
    <xf numFmtId="44" fontId="4" fillId="0" borderId="3" xfId="1" applyFont="1" applyFill="1" applyBorder="1"/>
    <xf numFmtId="44" fontId="4" fillId="0" borderId="1" xfId="1" applyFont="1" applyFill="1" applyBorder="1"/>
    <xf numFmtId="44" fontId="7" fillId="0" borderId="1" xfId="1" applyFont="1" applyFill="1" applyBorder="1"/>
    <xf numFmtId="4" fontId="0" fillId="0" borderId="0" xfId="0" applyNumberFormat="1" applyFill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44" fontId="7" fillId="0" borderId="3" xfId="1" applyFont="1" applyFill="1" applyBorder="1" applyAlignment="1">
      <alignment horizontal="right"/>
    </xf>
    <xf numFmtId="4" fontId="4" fillId="0" borderId="0" xfId="0" applyNumberFormat="1" applyFont="1" applyFill="1"/>
    <xf numFmtId="4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7" fillId="5" borderId="3" xfId="0" applyFont="1" applyFill="1" applyBorder="1"/>
    <xf numFmtId="0" fontId="7" fillId="5" borderId="1" xfId="0" applyFont="1" applyFill="1" applyBorder="1"/>
    <xf numFmtId="166" fontId="7" fillId="5" borderId="3" xfId="0" applyNumberFormat="1" applyFont="1" applyFill="1" applyBorder="1" applyAlignment="1">
      <alignment horizontal="left"/>
    </xf>
    <xf numFmtId="166" fontId="7" fillId="5" borderId="1" xfId="0" applyNumberFormat="1" applyFont="1" applyFill="1" applyBorder="1" applyAlignment="1">
      <alignment horizontal="left"/>
    </xf>
    <xf numFmtId="166" fontId="7" fillId="0" borderId="3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7" xfId="0" applyFont="1" applyFill="1" applyBorder="1"/>
    <xf numFmtId="0" fontId="7" fillId="5" borderId="12" xfId="0" applyFont="1" applyFill="1" applyBorder="1"/>
    <xf numFmtId="167" fontId="7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2" fillId="0" borderId="0" xfId="0" applyFont="1"/>
    <xf numFmtId="4" fontId="2" fillId="0" borderId="3" xfId="0" applyNumberFormat="1" applyFont="1" applyFill="1" applyBorder="1" applyAlignment="1">
      <alignment horizontal="center"/>
    </xf>
    <xf numFmtId="14" fontId="4" fillId="5" borderId="1" xfId="0" applyNumberFormat="1" applyFont="1" applyFill="1" applyBorder="1"/>
    <xf numFmtId="14" fontId="4" fillId="5" borderId="3" xfId="0" applyNumberFormat="1" applyFont="1" applyFill="1" applyBorder="1"/>
    <xf numFmtId="164" fontId="7" fillId="5" borderId="1" xfId="0" quotePrefix="1" applyNumberFormat="1" applyFont="1" applyFill="1" applyBorder="1" applyAlignment="1">
      <alignment horizontal="left"/>
    </xf>
    <xf numFmtId="49" fontId="7" fillId="5" borderId="1" xfId="0" applyNumberFormat="1" applyFont="1" applyFill="1" applyBorder="1"/>
    <xf numFmtId="17" fontId="7" fillId="5" borderId="1" xfId="0" applyNumberFormat="1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7" fontId="0" fillId="0" borderId="0" xfId="0" applyNumberFormat="1" applyFill="1"/>
    <xf numFmtId="166" fontId="7" fillId="5" borderId="12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44" fontId="7" fillId="0" borderId="3" xfId="1" applyFont="1" applyFill="1" applyBorder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4" fontId="4" fillId="6" borderId="3" xfId="1" applyFont="1" applyFill="1" applyBorder="1"/>
    <xf numFmtId="44" fontId="4" fillId="6" borderId="1" xfId="1" applyFont="1" applyFill="1" applyBorder="1"/>
    <xf numFmtId="0" fontId="7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4" fontId="7" fillId="2" borderId="6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E1C5-4888-404F-98AA-44C52F7AABA9}">
  <dimension ref="A1:I69"/>
  <sheetViews>
    <sheetView tabSelected="1" zoomScaleNormal="100" workbookViewId="0">
      <selection activeCell="C65" sqref="C65"/>
    </sheetView>
  </sheetViews>
  <sheetFormatPr defaultRowHeight="15" x14ac:dyDescent="0.25"/>
  <cols>
    <col min="1" max="1" width="14.85546875" customWidth="1"/>
    <col min="2" max="2" width="58.7109375" customWidth="1"/>
    <col min="3" max="3" width="19.42578125" bestFit="1" customWidth="1"/>
    <col min="4" max="4" width="17.85546875" bestFit="1" customWidth="1"/>
    <col min="5" max="5" width="16.42578125" bestFit="1" customWidth="1"/>
    <col min="7" max="7" width="18" customWidth="1"/>
  </cols>
  <sheetData>
    <row r="1" spans="1:7" ht="15.75" x14ac:dyDescent="0.25">
      <c r="A1" s="2"/>
      <c r="B1" s="51" t="s">
        <v>3</v>
      </c>
      <c r="C1" s="51"/>
      <c r="D1" s="51"/>
      <c r="E1" s="51"/>
    </row>
    <row r="2" spans="1:7" ht="16.5" thickBot="1" x14ac:dyDescent="0.3">
      <c r="A2" s="2"/>
      <c r="B2" s="52">
        <v>43709</v>
      </c>
      <c r="C2" s="52"/>
      <c r="D2" s="52"/>
      <c r="E2" s="52"/>
    </row>
    <row r="3" spans="1:7" ht="16.5" thickBot="1" x14ac:dyDescent="0.3">
      <c r="A3" s="3" t="s">
        <v>0</v>
      </c>
      <c r="B3" s="3" t="s">
        <v>1</v>
      </c>
      <c r="C3" s="4" t="s">
        <v>2</v>
      </c>
      <c r="D3" s="5" t="s">
        <v>13</v>
      </c>
      <c r="E3" s="5" t="s">
        <v>14</v>
      </c>
    </row>
    <row r="4" spans="1:7" ht="15.75" x14ac:dyDescent="0.25">
      <c r="A4" s="35">
        <v>43711</v>
      </c>
      <c r="B4" s="22" t="s">
        <v>34</v>
      </c>
      <c r="C4" s="36" t="s">
        <v>40</v>
      </c>
      <c r="D4" s="12">
        <v>3920</v>
      </c>
      <c r="E4" s="33"/>
      <c r="G4" s="41"/>
    </row>
    <row r="5" spans="1:7" ht="15.75" x14ac:dyDescent="0.25">
      <c r="A5" s="35">
        <v>43713</v>
      </c>
      <c r="B5" s="29" t="s">
        <v>55</v>
      </c>
      <c r="C5" s="23" t="s">
        <v>33</v>
      </c>
      <c r="D5" s="12">
        <v>450</v>
      </c>
      <c r="E5" s="33"/>
      <c r="G5" s="41"/>
    </row>
    <row r="6" spans="1:7" ht="15.75" x14ac:dyDescent="0.25">
      <c r="A6" s="34">
        <v>43713</v>
      </c>
      <c r="B6" s="28" t="s">
        <v>48</v>
      </c>
      <c r="C6" s="27" t="s">
        <v>46</v>
      </c>
      <c r="D6" s="49">
        <v>99</v>
      </c>
      <c r="E6" s="18"/>
      <c r="G6" s="41"/>
    </row>
    <row r="7" spans="1:7" ht="15.75" x14ac:dyDescent="0.25">
      <c r="A7" s="34">
        <v>43714</v>
      </c>
      <c r="B7" s="23" t="s">
        <v>38</v>
      </c>
      <c r="C7" s="38">
        <v>43678</v>
      </c>
      <c r="D7" s="12">
        <v>24684.720000000001</v>
      </c>
      <c r="E7" s="18"/>
      <c r="G7" s="41"/>
    </row>
    <row r="8" spans="1:7" ht="15.75" x14ac:dyDescent="0.25">
      <c r="A8" s="34">
        <v>43718</v>
      </c>
      <c r="B8" s="28" t="s">
        <v>50</v>
      </c>
      <c r="C8" s="37"/>
      <c r="D8" s="11"/>
      <c r="E8" s="18">
        <v>92080.16</v>
      </c>
      <c r="G8" s="41"/>
    </row>
    <row r="9" spans="1:7" ht="15.75" x14ac:dyDescent="0.25">
      <c r="A9" s="34">
        <v>43718</v>
      </c>
      <c r="B9" s="25" t="s">
        <v>49</v>
      </c>
      <c r="C9" s="23" t="s">
        <v>36</v>
      </c>
      <c r="D9" s="11">
        <v>260.93</v>
      </c>
      <c r="E9" s="18"/>
      <c r="G9" s="41"/>
    </row>
    <row r="10" spans="1:7" ht="15.75" x14ac:dyDescent="0.25">
      <c r="A10" s="34">
        <v>43719</v>
      </c>
      <c r="B10" s="26" t="s">
        <v>69</v>
      </c>
      <c r="C10" s="23"/>
      <c r="D10" s="11">
        <v>1727.42</v>
      </c>
      <c r="E10" s="18"/>
      <c r="G10" s="41"/>
    </row>
    <row r="11" spans="1:7" ht="15.75" x14ac:dyDescent="0.25">
      <c r="A11" s="34">
        <v>43720</v>
      </c>
      <c r="B11" s="28" t="s">
        <v>56</v>
      </c>
      <c r="C11" s="23" t="s">
        <v>57</v>
      </c>
      <c r="D11" s="48">
        <v>17.600000000000001</v>
      </c>
      <c r="E11" s="18"/>
      <c r="G11" s="41"/>
    </row>
    <row r="12" spans="1:7" ht="15.75" x14ac:dyDescent="0.25">
      <c r="A12" s="34">
        <v>43721</v>
      </c>
      <c r="B12" s="22" t="s">
        <v>58</v>
      </c>
      <c r="C12" s="23" t="s">
        <v>33</v>
      </c>
      <c r="D12" s="11">
        <v>3250</v>
      </c>
      <c r="E12" s="18"/>
      <c r="G12" s="41"/>
    </row>
    <row r="13" spans="1:7" ht="15.75" x14ac:dyDescent="0.25">
      <c r="A13" s="34">
        <v>43721</v>
      </c>
      <c r="B13" s="28" t="s">
        <v>59</v>
      </c>
      <c r="C13" s="23" t="s">
        <v>33</v>
      </c>
      <c r="D13" s="11">
        <v>4251.78</v>
      </c>
      <c r="E13" s="18"/>
      <c r="G13" s="41"/>
    </row>
    <row r="14" spans="1:7" ht="15.75" x14ac:dyDescent="0.25">
      <c r="A14" s="34">
        <v>43721</v>
      </c>
      <c r="B14" s="28" t="s">
        <v>60</v>
      </c>
      <c r="C14" s="23" t="s">
        <v>33</v>
      </c>
      <c r="D14" s="11">
        <v>3330</v>
      </c>
      <c r="E14" s="30"/>
      <c r="G14" s="41"/>
    </row>
    <row r="15" spans="1:7" ht="15.75" x14ac:dyDescent="0.25">
      <c r="A15" s="34">
        <v>43721</v>
      </c>
      <c r="B15" s="22" t="s">
        <v>61</v>
      </c>
      <c r="C15" s="23" t="s">
        <v>33</v>
      </c>
      <c r="D15" s="11">
        <v>2610</v>
      </c>
      <c r="E15" s="30"/>
      <c r="G15" s="41"/>
    </row>
    <row r="16" spans="1:7" ht="15.75" x14ac:dyDescent="0.25">
      <c r="A16" s="34">
        <v>43721</v>
      </c>
      <c r="B16" s="22" t="s">
        <v>62</v>
      </c>
      <c r="C16" s="23" t="s">
        <v>33</v>
      </c>
      <c r="D16" s="12">
        <v>2626.44</v>
      </c>
      <c r="E16" s="18"/>
      <c r="G16" s="41"/>
    </row>
    <row r="17" spans="1:7" ht="15.75" x14ac:dyDescent="0.25">
      <c r="A17" s="34">
        <v>43724</v>
      </c>
      <c r="B17" s="25" t="s">
        <v>63</v>
      </c>
      <c r="C17" s="23" t="s">
        <v>33</v>
      </c>
      <c r="D17" s="11">
        <v>450</v>
      </c>
      <c r="E17" s="18"/>
      <c r="G17" s="41"/>
    </row>
    <row r="18" spans="1:7" ht="15.75" x14ac:dyDescent="0.25">
      <c r="A18" s="34">
        <v>43725</v>
      </c>
      <c r="B18" s="23" t="s">
        <v>64</v>
      </c>
      <c r="C18" s="23" t="s">
        <v>33</v>
      </c>
      <c r="D18" s="11">
        <v>2449.48</v>
      </c>
      <c r="E18" s="18"/>
      <c r="G18" s="41"/>
    </row>
    <row r="19" spans="1:7" ht="15.75" x14ac:dyDescent="0.25">
      <c r="A19" s="34">
        <v>43727</v>
      </c>
      <c r="B19" s="23" t="s">
        <v>65</v>
      </c>
      <c r="C19" s="23" t="s">
        <v>33</v>
      </c>
      <c r="D19" s="11">
        <v>4590</v>
      </c>
      <c r="E19" s="18"/>
      <c r="G19" s="41"/>
    </row>
    <row r="20" spans="1:7" ht="15.75" x14ac:dyDescent="0.25">
      <c r="A20" s="34">
        <v>43728</v>
      </c>
      <c r="B20" s="24" t="s">
        <v>39</v>
      </c>
      <c r="C20" s="23" t="s">
        <v>36</v>
      </c>
      <c r="D20" s="11">
        <v>469.4</v>
      </c>
      <c r="E20" s="18"/>
      <c r="G20" s="41"/>
    </row>
    <row r="21" spans="1:7" ht="15.75" x14ac:dyDescent="0.25">
      <c r="A21" s="34">
        <v>43728</v>
      </c>
      <c r="B21" s="24" t="s">
        <v>35</v>
      </c>
      <c r="C21" s="23" t="s">
        <v>36</v>
      </c>
      <c r="D21" s="11">
        <v>397.58</v>
      </c>
      <c r="E21" s="18"/>
      <c r="G21" s="41"/>
    </row>
    <row r="22" spans="1:7" ht="15.75" x14ac:dyDescent="0.25">
      <c r="A22" s="34">
        <v>43728</v>
      </c>
      <c r="B22" s="24" t="s">
        <v>35</v>
      </c>
      <c r="C22" s="23" t="s">
        <v>36</v>
      </c>
      <c r="D22" s="11">
        <v>128.25</v>
      </c>
      <c r="E22" s="18"/>
      <c r="G22" s="41"/>
    </row>
    <row r="23" spans="1:7" ht="15.75" x14ac:dyDescent="0.25">
      <c r="A23" s="34">
        <v>43728</v>
      </c>
      <c r="B23" s="24" t="s">
        <v>41</v>
      </c>
      <c r="C23" s="23" t="s">
        <v>36</v>
      </c>
      <c r="D23" s="11">
        <v>220.8</v>
      </c>
      <c r="E23" s="18"/>
      <c r="G23" s="41"/>
    </row>
    <row r="24" spans="1:7" ht="15.75" x14ac:dyDescent="0.25">
      <c r="A24" s="34">
        <v>43728</v>
      </c>
      <c r="B24" s="42" t="s">
        <v>37</v>
      </c>
      <c r="C24" s="23" t="s">
        <v>36</v>
      </c>
      <c r="D24" s="11">
        <v>2718.77</v>
      </c>
      <c r="E24" s="18"/>
      <c r="G24" s="41"/>
    </row>
    <row r="25" spans="1:7" ht="15.75" x14ac:dyDescent="0.25">
      <c r="A25" s="34">
        <v>43734</v>
      </c>
      <c r="B25" s="28" t="s">
        <v>66</v>
      </c>
      <c r="C25" s="27"/>
      <c r="D25" s="12">
        <v>10474.950000000001</v>
      </c>
      <c r="E25" s="18"/>
      <c r="G25" s="41"/>
    </row>
    <row r="26" spans="1:7" ht="15.75" x14ac:dyDescent="0.25">
      <c r="A26" s="34">
        <v>43738</v>
      </c>
      <c r="B26" s="24" t="s">
        <v>67</v>
      </c>
      <c r="C26" s="23"/>
      <c r="D26" s="11">
        <v>2422.34</v>
      </c>
      <c r="E26" s="18"/>
      <c r="G26" s="41"/>
    </row>
    <row r="27" spans="1:7" ht="15.75" x14ac:dyDescent="0.25">
      <c r="A27" s="59"/>
      <c r="B27" s="60"/>
      <c r="C27" s="60"/>
      <c r="D27" s="60"/>
      <c r="E27" s="61"/>
    </row>
    <row r="28" spans="1:7" ht="15.75" x14ac:dyDescent="0.25">
      <c r="A28" s="62" t="s">
        <v>11</v>
      </c>
      <c r="B28" s="63"/>
      <c r="C28" s="64"/>
      <c r="D28" s="65">
        <f>SUM(E4:E26)</f>
        <v>92080.16</v>
      </c>
      <c r="E28" s="66"/>
    </row>
    <row r="29" spans="1:7" ht="15.75" x14ac:dyDescent="0.25">
      <c r="A29" s="62" t="s">
        <v>12</v>
      </c>
      <c r="B29" s="63"/>
      <c r="C29" s="64"/>
      <c r="D29" s="65">
        <f>SUM(D4:D26)</f>
        <v>71549.460000000006</v>
      </c>
      <c r="E29" s="66"/>
    </row>
    <row r="30" spans="1:7" ht="16.5" thickBot="1" x14ac:dyDescent="0.3">
      <c r="A30" s="6"/>
      <c r="B30" s="7"/>
      <c r="C30" s="7"/>
      <c r="D30" s="8"/>
      <c r="E30" s="9"/>
    </row>
    <row r="31" spans="1:7" ht="16.5" thickBot="1" x14ac:dyDescent="0.3">
      <c r="A31" s="67" t="s">
        <v>4</v>
      </c>
      <c r="B31" s="68"/>
      <c r="C31" s="69"/>
      <c r="D31" s="20"/>
      <c r="E31" s="15"/>
    </row>
    <row r="32" spans="1:7" ht="15.75" x14ac:dyDescent="0.25">
      <c r="A32" s="50" t="s">
        <v>5</v>
      </c>
      <c r="B32" s="50"/>
      <c r="C32" s="44">
        <v>2523.29</v>
      </c>
      <c r="D32" s="20"/>
      <c r="E32" s="32"/>
    </row>
    <row r="33" spans="1:9" ht="15.75" x14ac:dyDescent="0.25">
      <c r="A33" s="39" t="s">
        <v>20</v>
      </c>
      <c r="B33" s="39"/>
      <c r="C33" s="13">
        <v>201.87</v>
      </c>
      <c r="D33" s="20"/>
      <c r="E33" s="32"/>
    </row>
    <row r="34" spans="1:9" ht="15.75" x14ac:dyDescent="0.25">
      <c r="A34" s="31" t="s">
        <v>6</v>
      </c>
      <c r="B34" s="31"/>
      <c r="C34" s="13">
        <v>25.24</v>
      </c>
      <c r="D34" s="20"/>
      <c r="E34" s="32"/>
    </row>
    <row r="35" spans="1:9" ht="15.75" x14ac:dyDescent="0.25">
      <c r="A35" s="31" t="s">
        <v>21</v>
      </c>
      <c r="B35" s="31"/>
      <c r="C35" s="13">
        <v>33.65</v>
      </c>
      <c r="D35" s="20"/>
      <c r="E35" s="32"/>
    </row>
    <row r="36" spans="1:9" ht="15.75" x14ac:dyDescent="0.25">
      <c r="A36" s="31" t="s">
        <v>7</v>
      </c>
      <c r="B36" s="31"/>
      <c r="C36" s="13">
        <v>3364.36</v>
      </c>
      <c r="D36" s="20"/>
      <c r="E36" s="32"/>
    </row>
    <row r="37" spans="1:9" ht="15.75" x14ac:dyDescent="0.25">
      <c r="A37" s="39" t="s">
        <v>22</v>
      </c>
      <c r="B37" s="39"/>
      <c r="C37" s="13">
        <v>269.14</v>
      </c>
      <c r="D37" s="20"/>
      <c r="E37" s="32"/>
    </row>
    <row r="38" spans="1:9" ht="15.75" x14ac:dyDescent="0.25">
      <c r="A38" s="31" t="s">
        <v>8</v>
      </c>
      <c r="B38" s="31"/>
      <c r="C38" s="13">
        <v>2153.6799999999998</v>
      </c>
      <c r="D38" s="19"/>
      <c r="E38" s="21"/>
    </row>
    <row r="39" spans="1:9" ht="15.75" x14ac:dyDescent="0.25">
      <c r="A39" s="31" t="s">
        <v>15</v>
      </c>
      <c r="B39" s="31"/>
      <c r="C39" s="13">
        <v>1636.75</v>
      </c>
      <c r="D39" s="19"/>
      <c r="E39" s="15"/>
    </row>
    <row r="40" spans="1:9" ht="15.75" x14ac:dyDescent="0.25">
      <c r="A40" s="53" t="s">
        <v>9</v>
      </c>
      <c r="B40" s="54"/>
      <c r="C40" s="10">
        <f>SUM(C32:C39)</f>
        <v>10207.98</v>
      </c>
      <c r="D40" s="14"/>
      <c r="E40" s="16"/>
    </row>
    <row r="41" spans="1:9" ht="16.5" thickBot="1" x14ac:dyDescent="0.3">
      <c r="A41" s="2"/>
      <c r="B41" s="2"/>
      <c r="C41" s="2"/>
      <c r="D41" s="14"/>
      <c r="E41" s="17"/>
      <c r="I41" s="32"/>
    </row>
    <row r="42" spans="1:9" ht="15.75" x14ac:dyDescent="0.25">
      <c r="A42" s="55" t="s">
        <v>4</v>
      </c>
      <c r="B42" s="56"/>
      <c r="C42" s="57"/>
      <c r="D42" s="14"/>
      <c r="E42" s="17"/>
    </row>
    <row r="43" spans="1:9" ht="16.5" thickBot="1" x14ac:dyDescent="0.3">
      <c r="A43" s="45"/>
      <c r="B43" s="46"/>
      <c r="C43" s="47"/>
      <c r="D43" s="14"/>
      <c r="E43" s="17"/>
    </row>
    <row r="44" spans="1:9" ht="15.75" x14ac:dyDescent="0.25">
      <c r="A44" s="43" t="s">
        <v>10</v>
      </c>
      <c r="B44" s="43"/>
      <c r="C44" s="44">
        <v>8651</v>
      </c>
      <c r="D44" s="14"/>
      <c r="E44" s="1"/>
    </row>
    <row r="45" spans="1:9" ht="15.75" x14ac:dyDescent="0.25">
      <c r="A45" s="40" t="s">
        <v>16</v>
      </c>
      <c r="B45" s="40"/>
      <c r="C45" s="13">
        <v>8796.39</v>
      </c>
      <c r="D45" s="14"/>
      <c r="E45" s="1"/>
    </row>
    <row r="46" spans="1:9" ht="15.75" x14ac:dyDescent="0.25">
      <c r="A46" s="40" t="s">
        <v>17</v>
      </c>
      <c r="B46" s="40"/>
      <c r="C46" s="13">
        <v>6235.28</v>
      </c>
      <c r="D46" s="14"/>
      <c r="E46" s="1"/>
    </row>
    <row r="47" spans="1:9" ht="15.75" x14ac:dyDescent="0.25">
      <c r="A47" s="40" t="s">
        <v>18</v>
      </c>
      <c r="B47" s="40"/>
      <c r="C47" s="13">
        <v>8475.27</v>
      </c>
      <c r="D47" s="14"/>
      <c r="E47" s="1"/>
    </row>
    <row r="48" spans="1:9" ht="15.75" x14ac:dyDescent="0.25">
      <c r="A48" s="40" t="s">
        <v>19</v>
      </c>
      <c r="B48" s="40"/>
      <c r="C48" s="13">
        <v>-7372.65</v>
      </c>
      <c r="D48" s="14"/>
      <c r="E48" s="1"/>
    </row>
    <row r="49" spans="1:5" ht="15.75" x14ac:dyDescent="0.25">
      <c r="A49" s="40" t="s">
        <v>23</v>
      </c>
      <c r="B49" s="40"/>
      <c r="C49" s="13">
        <v>8642.64</v>
      </c>
      <c r="D49" s="14"/>
      <c r="E49" s="1"/>
    </row>
    <row r="50" spans="1:5" ht="15.75" x14ac:dyDescent="0.25">
      <c r="A50" s="40" t="s">
        <v>24</v>
      </c>
      <c r="B50" s="40"/>
      <c r="C50" s="13">
        <v>10025.75</v>
      </c>
      <c r="D50" s="14"/>
      <c r="E50" s="1"/>
    </row>
    <row r="51" spans="1:5" ht="15.75" x14ac:dyDescent="0.25">
      <c r="A51" s="40" t="s">
        <v>25</v>
      </c>
      <c r="B51" s="40"/>
      <c r="C51" s="13">
        <v>9188.99</v>
      </c>
      <c r="D51" s="14"/>
      <c r="E51" s="1"/>
    </row>
    <row r="52" spans="1:5" ht="15.75" x14ac:dyDescent="0.25">
      <c r="A52" s="40" t="s">
        <v>26</v>
      </c>
      <c r="B52" s="40"/>
      <c r="C52" s="13">
        <v>9193.75</v>
      </c>
      <c r="D52" s="14"/>
      <c r="E52" s="1"/>
    </row>
    <row r="53" spans="1:5" ht="15.75" x14ac:dyDescent="0.25">
      <c r="A53" s="40" t="s">
        <v>27</v>
      </c>
      <c r="B53" s="40"/>
      <c r="C53" s="13">
        <f>9217.39-483.23</f>
        <v>8734.16</v>
      </c>
      <c r="D53" s="14"/>
      <c r="E53" s="1"/>
    </row>
    <row r="54" spans="1:5" ht="15.75" x14ac:dyDescent="0.25">
      <c r="A54" s="40" t="s">
        <v>28</v>
      </c>
      <c r="B54" s="40"/>
      <c r="C54" s="13">
        <f>9560.26-1328.9</f>
        <v>8231.36</v>
      </c>
      <c r="D54" s="14"/>
      <c r="E54" s="1"/>
    </row>
    <row r="55" spans="1:5" ht="15.75" x14ac:dyDescent="0.25">
      <c r="A55" s="40" t="s">
        <v>29</v>
      </c>
      <c r="B55" s="40"/>
      <c r="C55" s="13">
        <v>9565.73</v>
      </c>
      <c r="D55" s="14"/>
      <c r="E55" s="1"/>
    </row>
    <row r="56" spans="1:5" ht="15.75" x14ac:dyDescent="0.25">
      <c r="A56" s="40" t="s">
        <v>30</v>
      </c>
      <c r="B56" s="40"/>
      <c r="C56" s="13">
        <f>10091.44-2821.17</f>
        <v>7270.27</v>
      </c>
      <c r="D56" s="14"/>
      <c r="E56" s="1"/>
    </row>
    <row r="57" spans="1:5" ht="15.75" x14ac:dyDescent="0.25">
      <c r="A57" s="58" t="s">
        <v>31</v>
      </c>
      <c r="B57" s="58"/>
      <c r="C57" s="13">
        <v>8178.02</v>
      </c>
      <c r="D57" s="14"/>
      <c r="E57" s="1"/>
    </row>
    <row r="58" spans="1:5" ht="15.75" x14ac:dyDescent="0.25">
      <c r="A58" s="58" t="s">
        <v>32</v>
      </c>
      <c r="B58" s="58"/>
      <c r="C58" s="13">
        <v>4126.83</v>
      </c>
      <c r="D58" s="14"/>
      <c r="E58" s="1"/>
    </row>
    <row r="59" spans="1:5" ht="15.75" x14ac:dyDescent="0.25">
      <c r="A59" s="58" t="s">
        <v>42</v>
      </c>
      <c r="B59" s="58"/>
      <c r="C59" s="13">
        <f>10181.73-1138.44-1955.6</f>
        <v>7087.6899999999987</v>
      </c>
      <c r="D59" s="14"/>
      <c r="E59" s="1"/>
    </row>
    <row r="60" spans="1:5" ht="15.75" x14ac:dyDescent="0.25">
      <c r="A60" s="58" t="s">
        <v>43</v>
      </c>
      <c r="B60" s="58"/>
      <c r="C60" s="13">
        <v>-41547.769999999997</v>
      </c>
      <c r="D60" s="14"/>
      <c r="E60" s="1"/>
    </row>
    <row r="61" spans="1:5" ht="15.75" x14ac:dyDescent="0.25">
      <c r="A61" s="58" t="s">
        <v>44</v>
      </c>
      <c r="B61" s="58"/>
      <c r="C61" s="13">
        <f>9723-6715.38</f>
        <v>3007.62</v>
      </c>
      <c r="D61" s="14"/>
      <c r="E61" s="1"/>
    </row>
    <row r="62" spans="1:5" ht="15.75" x14ac:dyDescent="0.25">
      <c r="A62" s="58" t="s">
        <v>45</v>
      </c>
      <c r="B62" s="58"/>
      <c r="C62" s="13">
        <f>9797.81-5536.84</f>
        <v>4260.9699999999993</v>
      </c>
      <c r="D62" s="14"/>
      <c r="E62" s="1"/>
    </row>
    <row r="63" spans="1:5" ht="15.75" x14ac:dyDescent="0.25">
      <c r="A63" s="58" t="s">
        <v>47</v>
      </c>
      <c r="B63" s="58"/>
      <c r="C63" s="13">
        <f>10029.24-4327.28</f>
        <v>5701.96</v>
      </c>
      <c r="D63" s="14"/>
      <c r="E63" s="1"/>
    </row>
    <row r="64" spans="1:5" ht="15.75" x14ac:dyDescent="0.25">
      <c r="A64" s="58" t="s">
        <v>51</v>
      </c>
      <c r="B64" s="58"/>
      <c r="C64" s="13">
        <f>10684.62-6292.64</f>
        <v>4391.9800000000005</v>
      </c>
      <c r="D64" s="14"/>
      <c r="E64" s="1"/>
    </row>
    <row r="65" spans="1:5" ht="15.75" x14ac:dyDescent="0.25">
      <c r="A65" s="58" t="s">
        <v>52</v>
      </c>
      <c r="B65" s="58"/>
      <c r="C65" s="13">
        <v>-321.7</v>
      </c>
      <c r="D65" s="14"/>
      <c r="E65" s="1"/>
    </row>
    <row r="66" spans="1:5" ht="15.75" x14ac:dyDescent="0.25">
      <c r="A66" s="58" t="s">
        <v>53</v>
      </c>
      <c r="B66" s="58"/>
      <c r="C66" s="13">
        <v>7626.68</v>
      </c>
      <c r="D66" s="14"/>
      <c r="E66" s="1"/>
    </row>
    <row r="67" spans="1:5" ht="15.75" x14ac:dyDescent="0.25">
      <c r="A67" s="58" t="s">
        <v>54</v>
      </c>
      <c r="B67" s="58"/>
      <c r="C67" s="13">
        <v>11748.16</v>
      </c>
      <c r="D67" s="14"/>
      <c r="E67" s="1"/>
    </row>
    <row r="68" spans="1:5" ht="15.75" x14ac:dyDescent="0.25">
      <c r="A68" s="58" t="s">
        <v>68</v>
      </c>
      <c r="B68" s="58"/>
      <c r="C68" s="13">
        <v>4925.03</v>
      </c>
      <c r="D68" s="14"/>
      <c r="E68" s="1"/>
    </row>
    <row r="69" spans="1:5" ht="15.75" x14ac:dyDescent="0.25">
      <c r="A69" s="53" t="s">
        <v>9</v>
      </c>
      <c r="B69" s="54"/>
      <c r="C69" s="10">
        <f>SUM(C44:C68)</f>
        <v>114823.41000000003</v>
      </c>
      <c r="D69" s="1"/>
      <c r="E69" s="1"/>
    </row>
  </sheetData>
  <mergeCells count="23">
    <mergeCell ref="A65:B65"/>
    <mergeCell ref="A66:B66"/>
    <mergeCell ref="A69:B69"/>
    <mergeCell ref="A67:B67"/>
    <mergeCell ref="A59:B59"/>
    <mergeCell ref="A60:B60"/>
    <mergeCell ref="A61:B61"/>
    <mergeCell ref="A62:B62"/>
    <mergeCell ref="A63:B63"/>
    <mergeCell ref="A64:B64"/>
    <mergeCell ref="A68:B68"/>
    <mergeCell ref="A58:B58"/>
    <mergeCell ref="B1:E1"/>
    <mergeCell ref="B2:E2"/>
    <mergeCell ref="A27:E27"/>
    <mergeCell ref="A28:C28"/>
    <mergeCell ref="D28:E28"/>
    <mergeCell ref="A29:C29"/>
    <mergeCell ref="D29:E29"/>
    <mergeCell ref="A31:C31"/>
    <mergeCell ref="A40:B40"/>
    <mergeCell ref="A42:C42"/>
    <mergeCell ref="A57:B57"/>
  </mergeCells>
  <phoneticPr fontId="13" type="noConversion"/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Setembro-19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2020-05-18T15:16:46Z</dcterms:modified>
</cp:coreProperties>
</file>