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9925\Pictures\GUAIMBE\2019 Planilha Prestacao de Contas Mensal  - Prefeitura Municipal de Guaimbe\"/>
    </mc:Choice>
  </mc:AlternateContent>
  <xr:revisionPtr revIDLastSave="0" documentId="13_ncr:1_{754A5C39-5AD0-4EB4-882F-BF59CD5E5F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unho-19 " sheetId="1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6" l="1"/>
  <c r="D28" i="16"/>
  <c r="C63" i="16"/>
  <c r="C62" i="16"/>
  <c r="C61" i="16"/>
  <c r="C60" i="16"/>
  <c r="C58" i="16"/>
  <c r="C55" i="16"/>
  <c r="C53" i="16"/>
  <c r="C52" i="16"/>
  <c r="C39" i="16"/>
  <c r="C65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117425</author>
  </authors>
  <commentList>
    <comment ref="D31" authorId="0" shapeId="0" xr:uid="{6FB0ED30-B3AA-4640-990B-C745D0CD2C49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 provisao mensal</t>
        </r>
      </text>
    </comment>
    <comment ref="D41" authorId="0" shapeId="0" xr:uid="{DE920FCC-CDF0-410F-98E8-928FFBBCC0A0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valores de provisao acumulados já descontando valores de rescisao</t>
        </r>
      </text>
    </comment>
  </commentList>
</comments>
</file>

<file path=xl/sharedStrings.xml><?xml version="1.0" encoding="utf-8"?>
<sst xmlns="http://schemas.openxmlformats.org/spreadsheetml/2006/main" count="82" uniqueCount="69">
  <si>
    <t>Data</t>
  </si>
  <si>
    <t>Documento</t>
  </si>
  <si>
    <t>Histórico</t>
  </si>
  <si>
    <t>Prestação de Contas - Prefeitura de Guaimbe</t>
  </si>
  <si>
    <t>RELÁTORIO DAS PROVISÕES FUNCIONÁRIOS CLT</t>
  </si>
  <si>
    <t>Provisão 13º Salário</t>
  </si>
  <si>
    <t>Provisão PIS - 13º Salário</t>
  </si>
  <si>
    <t>Provisão Férias</t>
  </si>
  <si>
    <t>Provisão Rescisão Contrato Trabalho</t>
  </si>
  <si>
    <t>TOTAL</t>
  </si>
  <si>
    <t>Provisões 07/2017</t>
  </si>
  <si>
    <t>Provisões 08/2017</t>
  </si>
  <si>
    <t>TOTAL RECEITAS</t>
  </si>
  <si>
    <t>TOTAL DESPESAS</t>
  </si>
  <si>
    <t>Despesa</t>
  </si>
  <si>
    <t>Receita</t>
  </si>
  <si>
    <t>Provisão Inss Patronal - 13º Sal/Férias</t>
  </si>
  <si>
    <t>Provisões 09/2017</t>
  </si>
  <si>
    <t>Provisões 10/2017</t>
  </si>
  <si>
    <t>Provisões 11/2017</t>
  </si>
  <si>
    <t>Provisões 12/2017</t>
  </si>
  <si>
    <t xml:space="preserve">Provisão FGTS - 13º Salário </t>
  </si>
  <si>
    <t>Provisão PIS - Férias</t>
  </si>
  <si>
    <t>Provisão FGTS -  férias</t>
  </si>
  <si>
    <t>Provisões 01/2018</t>
  </si>
  <si>
    <t>Provisões 02/2018</t>
  </si>
  <si>
    <t>Provisões 03/2018</t>
  </si>
  <si>
    <t>Provisões 04/2018</t>
  </si>
  <si>
    <t>Provisões 05/2018</t>
  </si>
  <si>
    <t>Provisões 06/2018</t>
  </si>
  <si>
    <t>Provisões 07/2018</t>
  </si>
  <si>
    <t>Provisões 08/2018</t>
  </si>
  <si>
    <t>Provisões 09/2018</t>
  </si>
  <si>
    <t>Provisões 10/2018</t>
  </si>
  <si>
    <t>Plantões Médicos</t>
  </si>
  <si>
    <t>Pgto cartão Alelo</t>
  </si>
  <si>
    <t>Imposto</t>
  </si>
  <si>
    <t>INSS</t>
  </si>
  <si>
    <t>Despesas folha de pagamento</t>
  </si>
  <si>
    <t>IRRF PF</t>
  </si>
  <si>
    <t>Boleto</t>
  </si>
  <si>
    <t>Sindicato - Mensalidade</t>
  </si>
  <si>
    <t>Provisões 11/2018</t>
  </si>
  <si>
    <t>Provisões 12/2018</t>
  </si>
  <si>
    <t>Provisões 01/2019</t>
  </si>
  <si>
    <t>Provisões 02/2019</t>
  </si>
  <si>
    <t>Tarifa</t>
  </si>
  <si>
    <t>Provisões 03/2019</t>
  </si>
  <si>
    <t>NF 1385 Jean Carlo Carnauba Silva ME Ch. 300126</t>
  </si>
  <si>
    <t>Maio - 2019</t>
  </si>
  <si>
    <t xml:space="preserve">ISS </t>
  </si>
  <si>
    <t xml:space="preserve">NF 52 Gabriel Tiveron ME Chq 300125 </t>
  </si>
  <si>
    <t>NF 31 Fernanda Menegucci Chq 300130</t>
  </si>
  <si>
    <t>NF 37 Life Serviços Medicos Chq 300128</t>
  </si>
  <si>
    <t>NF 10 Body Health Serviços Medicos  Chq 300129</t>
  </si>
  <si>
    <t>NF 94 AH Medicina Ltda  Chq 300131</t>
  </si>
  <si>
    <t>NF 55 Gabriel Tiveron ME Chq 300132</t>
  </si>
  <si>
    <t>NF 273 Ortoclinica Ortopedia Ltda Chq 300127</t>
  </si>
  <si>
    <t>Rateio Referente ao mês de maio</t>
  </si>
  <si>
    <t>Reembolsos de Tarifas bancárias junho /2019</t>
  </si>
  <si>
    <t>Férias</t>
  </si>
  <si>
    <t>Recebimento repasse mensal</t>
  </si>
  <si>
    <t>Tarifa bancária</t>
  </si>
  <si>
    <t>Pis/Cofins/CSLL</t>
  </si>
  <si>
    <t>Provisões 04/2019</t>
  </si>
  <si>
    <t>Provisões 05/2019</t>
  </si>
  <si>
    <t>NF 8 Vanessa Domiciano de Souza Chq 300133</t>
  </si>
  <si>
    <t>Recurso Proprio - FGTS pago por ABHU</t>
  </si>
  <si>
    <t>Lucimara de Novaes Santos Camacari Chq 300134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</si>
</sst>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[$-416]mmmm\-yy;@"/>
    <numFmt numFmtId="165" formatCode="[$R$-416]\ #,##0.00;[Red]\-[$R$-416]\ #,##0.00"/>
    <numFmt numFmtId="168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/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4" fillId="0" borderId="0" xfId="0" applyNumberFormat="1" applyFont="1"/>
    <xf numFmtId="4" fontId="6" fillId="0" borderId="0" xfId="0" applyNumberFormat="1" applyFont="1" applyAlignment="1">
      <alignment horizontal="right"/>
    </xf>
    <xf numFmtId="165" fontId="2" fillId="4" borderId="1" xfId="0" applyNumberFormat="1" applyFont="1" applyFill="1" applyBorder="1"/>
    <xf numFmtId="44" fontId="4" fillId="0" borderId="1" xfId="1" applyFont="1" applyFill="1" applyBorder="1"/>
    <xf numFmtId="44" fontId="7" fillId="0" borderId="1" xfId="1" applyFont="1" applyFill="1" applyBorder="1"/>
    <xf numFmtId="4" fontId="0" fillId="0" borderId="0" xfId="0" applyNumberFormat="1" applyFill="1"/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44" fontId="7" fillId="0" borderId="3" xfId="1" applyFont="1" applyFill="1" applyBorder="1" applyAlignment="1">
      <alignment horizontal="right"/>
    </xf>
    <xf numFmtId="4" fontId="4" fillId="0" borderId="0" xfId="0" applyNumberFormat="1" applyFont="1" applyFill="1"/>
    <xf numFmtId="4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7" fillId="5" borderId="3" xfId="0" applyFont="1" applyFill="1" applyBorder="1"/>
    <xf numFmtId="0" fontId="7" fillId="5" borderId="1" xfId="0" applyFont="1" applyFill="1" applyBorder="1" applyAlignment="1">
      <alignment horizontal="left"/>
    </xf>
    <xf numFmtId="0" fontId="7" fillId="5" borderId="6" xfId="0" applyFont="1" applyFill="1" applyBorder="1"/>
    <xf numFmtId="0" fontId="7" fillId="0" borderId="1" xfId="0" applyFont="1" applyBorder="1" applyAlignment="1">
      <alignment horizontal="left"/>
    </xf>
    <xf numFmtId="0" fontId="12" fillId="0" borderId="0" xfId="0" applyFont="1"/>
    <xf numFmtId="4" fontId="2" fillId="0" borderId="3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4" fillId="5" borderId="1" xfId="0" applyNumberFormat="1" applyFont="1" applyFill="1" applyBorder="1"/>
    <xf numFmtId="14" fontId="4" fillId="5" borderId="3" xfId="0" applyNumberFormat="1" applyFont="1" applyFill="1" applyBorder="1"/>
    <xf numFmtId="164" fontId="7" fillId="5" borderId="1" xfId="0" quotePrefix="1" applyNumberFormat="1" applyFont="1" applyFill="1" applyBorder="1" applyAlignment="1">
      <alignment horizontal="left"/>
    </xf>
    <xf numFmtId="14" fontId="0" fillId="0" borderId="0" xfId="0" applyNumberFormat="1"/>
    <xf numFmtId="168" fontId="0" fillId="0" borderId="0" xfId="0" applyNumberFormat="1"/>
    <xf numFmtId="2" fontId="0" fillId="0" borderId="0" xfId="0" applyNumberFormat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4" fontId="5" fillId="0" borderId="5" xfId="1" applyFont="1" applyFill="1" applyBorder="1" applyAlignment="1">
      <alignment horizontal="center"/>
    </xf>
    <xf numFmtId="44" fontId="5" fillId="0" borderId="6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4" fontId="7" fillId="2" borderId="5" xfId="0" applyNumberFormat="1" applyFont="1" applyFill="1" applyBorder="1" applyAlignment="1">
      <alignment horizontal="center"/>
    </xf>
    <xf numFmtId="14" fontId="7" fillId="2" borderId="10" xfId="0" applyNumberFormat="1" applyFont="1" applyFill="1" applyBorder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14" fontId="2" fillId="0" borderId="5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2D1F0-EDB8-4156-9FF6-36D452887F19}">
  <dimension ref="A1:L65"/>
  <sheetViews>
    <sheetView tabSelected="1" topLeftCell="A7" workbookViewId="0">
      <selection activeCell="F19" sqref="F19"/>
    </sheetView>
  </sheetViews>
  <sheetFormatPr defaultRowHeight="15" x14ac:dyDescent="0.25"/>
  <cols>
    <col min="1" max="1" width="14.85546875" customWidth="1"/>
    <col min="2" max="2" width="53.42578125" bestFit="1" customWidth="1"/>
    <col min="3" max="3" width="19.42578125" bestFit="1" customWidth="1"/>
    <col min="4" max="5" width="16.42578125" bestFit="1" customWidth="1"/>
    <col min="7" max="7" width="10.7109375" bestFit="1" customWidth="1"/>
    <col min="12" max="12" width="11.7109375" bestFit="1" customWidth="1"/>
  </cols>
  <sheetData>
    <row r="1" spans="1:5" ht="15.75" x14ac:dyDescent="0.25">
      <c r="A1" s="2"/>
      <c r="B1" s="38" t="s">
        <v>3</v>
      </c>
      <c r="C1" s="38"/>
      <c r="D1" s="38"/>
      <c r="E1" s="38"/>
    </row>
    <row r="2" spans="1:5" ht="16.5" thickBot="1" x14ac:dyDescent="0.3">
      <c r="A2" s="2"/>
      <c r="B2" s="39">
        <v>43617</v>
      </c>
      <c r="C2" s="39"/>
      <c r="D2" s="39"/>
      <c r="E2" s="39"/>
    </row>
    <row r="3" spans="1:5" ht="16.5" thickBot="1" x14ac:dyDescent="0.3">
      <c r="A3" s="3" t="s">
        <v>0</v>
      </c>
      <c r="B3" s="3" t="s">
        <v>1</v>
      </c>
      <c r="C3" s="4" t="s">
        <v>2</v>
      </c>
      <c r="D3" s="5" t="s">
        <v>14</v>
      </c>
      <c r="E3" s="5" t="s">
        <v>15</v>
      </c>
    </row>
    <row r="4" spans="1:5" ht="15.75" x14ac:dyDescent="0.25">
      <c r="A4" s="30">
        <v>43619</v>
      </c>
      <c r="B4" s="21" t="s">
        <v>35</v>
      </c>
      <c r="C4" s="31" t="s">
        <v>40</v>
      </c>
      <c r="D4" s="11">
        <v>3500</v>
      </c>
      <c r="E4" s="26"/>
    </row>
    <row r="5" spans="1:5" ht="15.75" x14ac:dyDescent="0.25">
      <c r="A5" s="29">
        <v>43621</v>
      </c>
      <c r="B5" s="23" t="s">
        <v>62</v>
      </c>
      <c r="C5" s="22" t="s">
        <v>46</v>
      </c>
      <c r="D5" s="11">
        <v>99</v>
      </c>
      <c r="E5" s="17"/>
    </row>
    <row r="6" spans="1:5" ht="15.75" x14ac:dyDescent="0.25">
      <c r="A6" s="29">
        <v>43622</v>
      </c>
      <c r="B6" s="23" t="s">
        <v>48</v>
      </c>
      <c r="C6" s="22"/>
      <c r="D6" s="11">
        <v>40.5</v>
      </c>
      <c r="E6" s="17"/>
    </row>
    <row r="7" spans="1:5" ht="15.75" x14ac:dyDescent="0.25">
      <c r="A7" s="29">
        <v>43622</v>
      </c>
      <c r="B7" s="23" t="s">
        <v>38</v>
      </c>
      <c r="C7" s="22" t="s">
        <v>49</v>
      </c>
      <c r="D7" s="11">
        <v>23358.78</v>
      </c>
      <c r="E7" s="17"/>
    </row>
    <row r="8" spans="1:5" ht="15.75" x14ac:dyDescent="0.25">
      <c r="A8" s="29">
        <v>43626</v>
      </c>
      <c r="B8" s="23" t="s">
        <v>61</v>
      </c>
      <c r="C8" s="22"/>
      <c r="D8" s="11"/>
      <c r="E8" s="17">
        <v>90925.97</v>
      </c>
    </row>
    <row r="9" spans="1:5" ht="15.75" x14ac:dyDescent="0.25">
      <c r="A9" s="29">
        <v>43626</v>
      </c>
      <c r="B9" s="23" t="s">
        <v>50</v>
      </c>
      <c r="C9" s="22" t="s">
        <v>36</v>
      </c>
      <c r="D9" s="11">
        <v>232.33</v>
      </c>
      <c r="E9" s="17"/>
    </row>
    <row r="10" spans="1:5" ht="15.75" x14ac:dyDescent="0.25">
      <c r="A10" s="29">
        <v>43626</v>
      </c>
      <c r="B10" s="23" t="s">
        <v>51</v>
      </c>
      <c r="C10" s="22"/>
      <c r="D10" s="11">
        <v>514.89</v>
      </c>
      <c r="E10" s="17"/>
    </row>
    <row r="11" spans="1:5" ht="15.75" x14ac:dyDescent="0.25">
      <c r="A11" s="29">
        <v>43629</v>
      </c>
      <c r="B11" s="23" t="s">
        <v>52</v>
      </c>
      <c r="C11" s="22" t="s">
        <v>34</v>
      </c>
      <c r="D11" s="11">
        <v>5400</v>
      </c>
      <c r="E11" s="17"/>
    </row>
    <row r="12" spans="1:5" ht="15.75" x14ac:dyDescent="0.25">
      <c r="A12" s="29">
        <v>43630</v>
      </c>
      <c r="B12" s="23" t="s">
        <v>53</v>
      </c>
      <c r="C12" s="22" t="s">
        <v>34</v>
      </c>
      <c r="D12" s="11">
        <v>1935.88</v>
      </c>
      <c r="E12" s="17"/>
    </row>
    <row r="13" spans="1:5" ht="15.75" x14ac:dyDescent="0.25">
      <c r="A13" s="29">
        <v>43630</v>
      </c>
      <c r="B13" s="23" t="s">
        <v>54</v>
      </c>
      <c r="C13" s="22" t="s">
        <v>34</v>
      </c>
      <c r="D13" s="11">
        <v>4415.3100000000004</v>
      </c>
      <c r="E13" s="17"/>
    </row>
    <row r="14" spans="1:5" ht="15.75" x14ac:dyDescent="0.25">
      <c r="A14" s="29">
        <v>43630</v>
      </c>
      <c r="B14" s="23" t="s">
        <v>55</v>
      </c>
      <c r="C14" s="22" t="s">
        <v>34</v>
      </c>
      <c r="D14" s="11">
        <v>6490</v>
      </c>
      <c r="E14" s="17"/>
    </row>
    <row r="15" spans="1:5" ht="15.75" x14ac:dyDescent="0.25">
      <c r="A15" s="29">
        <v>43634</v>
      </c>
      <c r="B15" s="23" t="s">
        <v>56</v>
      </c>
      <c r="C15" s="22" t="s">
        <v>34</v>
      </c>
      <c r="D15" s="11">
        <v>844.65</v>
      </c>
      <c r="E15" s="17"/>
    </row>
    <row r="16" spans="1:5" ht="15.75" x14ac:dyDescent="0.25">
      <c r="A16" s="29">
        <v>43635</v>
      </c>
      <c r="B16" s="23" t="s">
        <v>63</v>
      </c>
      <c r="C16" s="22" t="s">
        <v>36</v>
      </c>
      <c r="D16" s="11">
        <v>46.04</v>
      </c>
      <c r="E16" s="17"/>
    </row>
    <row r="17" spans="1:12" ht="15.75" x14ac:dyDescent="0.25">
      <c r="A17" s="29">
        <v>43635</v>
      </c>
      <c r="B17" s="23" t="s">
        <v>39</v>
      </c>
      <c r="C17" s="22" t="s">
        <v>36</v>
      </c>
      <c r="D17" s="11">
        <v>320.31</v>
      </c>
      <c r="E17" s="17"/>
    </row>
    <row r="18" spans="1:12" ht="15.75" x14ac:dyDescent="0.25">
      <c r="A18" s="29">
        <v>43635</v>
      </c>
      <c r="B18" s="23" t="s">
        <v>37</v>
      </c>
      <c r="C18" s="22" t="s">
        <v>36</v>
      </c>
      <c r="D18" s="11">
        <v>3026.03</v>
      </c>
      <c r="E18" s="17"/>
    </row>
    <row r="19" spans="1:12" ht="15.75" x14ac:dyDescent="0.25">
      <c r="A19" s="29">
        <v>43635</v>
      </c>
      <c r="B19" s="23" t="s">
        <v>66</v>
      </c>
      <c r="C19" s="22" t="s">
        <v>34</v>
      </c>
      <c r="D19" s="11">
        <v>450</v>
      </c>
      <c r="E19" s="17"/>
    </row>
    <row r="20" spans="1:12" ht="15.75" x14ac:dyDescent="0.25">
      <c r="A20" s="29">
        <v>43637</v>
      </c>
      <c r="B20" s="23" t="s">
        <v>41</v>
      </c>
      <c r="C20" s="22" t="s">
        <v>36</v>
      </c>
      <c r="D20" s="11">
        <v>248.4</v>
      </c>
      <c r="E20" s="17"/>
    </row>
    <row r="21" spans="1:12" ht="15.75" x14ac:dyDescent="0.25">
      <c r="A21" s="29">
        <v>43637</v>
      </c>
      <c r="B21" s="23" t="s">
        <v>57</v>
      </c>
      <c r="C21" s="22" t="s">
        <v>34</v>
      </c>
      <c r="D21" s="11">
        <v>4590</v>
      </c>
      <c r="E21" s="17"/>
    </row>
    <row r="22" spans="1:12" ht="15.75" x14ac:dyDescent="0.25">
      <c r="A22" s="29">
        <v>43640</v>
      </c>
      <c r="B22" s="23" t="s">
        <v>67</v>
      </c>
      <c r="C22" s="22" t="s">
        <v>36</v>
      </c>
      <c r="D22" s="11">
        <v>2591.4299999999998</v>
      </c>
      <c r="E22" s="17"/>
    </row>
    <row r="23" spans="1:12" ht="15.75" x14ac:dyDescent="0.25">
      <c r="A23" s="29">
        <v>43642</v>
      </c>
      <c r="B23" s="23" t="s">
        <v>58</v>
      </c>
      <c r="C23" s="22"/>
      <c r="D23" s="11">
        <v>9972.2099999999991</v>
      </c>
      <c r="E23" s="17"/>
    </row>
    <row r="24" spans="1:12" ht="15.75" x14ac:dyDescent="0.25">
      <c r="A24" s="29">
        <v>43644</v>
      </c>
      <c r="B24" s="23" t="s">
        <v>59</v>
      </c>
      <c r="C24" s="22"/>
      <c r="D24" s="11"/>
      <c r="E24" s="17">
        <v>99</v>
      </c>
      <c r="G24" s="32"/>
      <c r="L24" s="33"/>
    </row>
    <row r="25" spans="1:12" ht="15.75" x14ac:dyDescent="0.25">
      <c r="A25" s="29">
        <v>43644</v>
      </c>
      <c r="B25" s="23" t="s">
        <v>68</v>
      </c>
      <c r="C25" s="22" t="s">
        <v>60</v>
      </c>
      <c r="D25" s="11">
        <v>2127</v>
      </c>
      <c r="E25" s="17"/>
      <c r="G25" s="32"/>
      <c r="L25" s="33"/>
    </row>
    <row r="26" spans="1:12" ht="15.75" x14ac:dyDescent="0.25">
      <c r="A26" s="48"/>
      <c r="B26" s="49"/>
      <c r="C26" s="49"/>
      <c r="D26" s="49"/>
      <c r="E26" s="50"/>
      <c r="L26" s="34"/>
    </row>
    <row r="27" spans="1:12" ht="15.75" x14ac:dyDescent="0.25">
      <c r="A27" s="51" t="s">
        <v>12</v>
      </c>
      <c r="B27" s="52"/>
      <c r="C27" s="53"/>
      <c r="D27" s="40">
        <f>SUM(E4:E25)</f>
        <v>91024.97</v>
      </c>
      <c r="E27" s="41"/>
      <c r="L27" s="34"/>
    </row>
    <row r="28" spans="1:12" ht="15.75" x14ac:dyDescent="0.25">
      <c r="A28" s="51" t="s">
        <v>13</v>
      </c>
      <c r="B28" s="52"/>
      <c r="C28" s="53"/>
      <c r="D28" s="40">
        <f>SUM(D4:D25)</f>
        <v>70202.759999999995</v>
      </c>
      <c r="E28" s="41"/>
      <c r="L28" s="1"/>
    </row>
    <row r="29" spans="1:12" ht="16.5" thickBot="1" x14ac:dyDescent="0.3">
      <c r="A29" s="6"/>
      <c r="B29" s="7"/>
      <c r="C29" s="7"/>
      <c r="D29" s="8"/>
      <c r="E29" s="9"/>
    </row>
    <row r="30" spans="1:12" ht="15.75" x14ac:dyDescent="0.25">
      <c r="A30" s="35" t="s">
        <v>4</v>
      </c>
      <c r="B30" s="36"/>
      <c r="C30" s="37"/>
      <c r="D30" s="19"/>
      <c r="E30" s="14"/>
    </row>
    <row r="31" spans="1:12" ht="15.75" x14ac:dyDescent="0.25">
      <c r="A31" s="27" t="s">
        <v>5</v>
      </c>
      <c r="B31" s="27"/>
      <c r="C31" s="12">
        <v>2572.56</v>
      </c>
      <c r="D31" s="19"/>
      <c r="E31" s="25"/>
    </row>
    <row r="32" spans="1:12" ht="15.75" x14ac:dyDescent="0.25">
      <c r="A32" s="27" t="s">
        <v>21</v>
      </c>
      <c r="B32" s="27"/>
      <c r="C32" s="12">
        <v>205.8</v>
      </c>
      <c r="D32" s="19"/>
      <c r="E32" s="25"/>
    </row>
    <row r="33" spans="1:5" ht="15.75" x14ac:dyDescent="0.25">
      <c r="A33" s="24" t="s">
        <v>6</v>
      </c>
      <c r="B33" s="24"/>
      <c r="C33" s="12">
        <v>25.74</v>
      </c>
      <c r="D33" s="19"/>
      <c r="E33" s="25"/>
    </row>
    <row r="34" spans="1:5" ht="15.75" x14ac:dyDescent="0.25">
      <c r="A34" s="24" t="s">
        <v>22</v>
      </c>
      <c r="B34" s="24"/>
      <c r="C34" s="12">
        <v>34.31</v>
      </c>
      <c r="D34" s="19"/>
      <c r="E34" s="25"/>
    </row>
    <row r="35" spans="1:5" ht="15.75" x14ac:dyDescent="0.25">
      <c r="A35" s="24" t="s">
        <v>7</v>
      </c>
      <c r="B35" s="24"/>
      <c r="C35" s="12">
        <v>3430.06</v>
      </c>
      <c r="D35" s="19"/>
      <c r="E35" s="25"/>
    </row>
    <row r="36" spans="1:5" ht="15.75" x14ac:dyDescent="0.25">
      <c r="A36" s="27" t="s">
        <v>23</v>
      </c>
      <c r="B36" s="27"/>
      <c r="C36" s="12">
        <v>274.39999999999998</v>
      </c>
      <c r="D36" s="19"/>
      <c r="E36" s="25"/>
    </row>
    <row r="37" spans="1:5" ht="15.75" x14ac:dyDescent="0.25">
      <c r="A37" s="24" t="s">
        <v>8</v>
      </c>
      <c r="B37" s="24"/>
      <c r="C37" s="12">
        <v>1946.65</v>
      </c>
      <c r="D37" s="18"/>
      <c r="E37" s="20"/>
    </row>
    <row r="38" spans="1:5" ht="15.75" x14ac:dyDescent="0.25">
      <c r="A38" s="24" t="s">
        <v>16</v>
      </c>
      <c r="B38" s="24"/>
      <c r="C38" s="12">
        <v>1668.72</v>
      </c>
      <c r="D38" s="18"/>
      <c r="E38" s="14"/>
    </row>
    <row r="39" spans="1:5" ht="15.75" x14ac:dyDescent="0.25">
      <c r="A39" s="42" t="s">
        <v>9</v>
      </c>
      <c r="B39" s="43"/>
      <c r="C39" s="10">
        <f>SUM(C31:C38)</f>
        <v>10158.239999999998</v>
      </c>
      <c r="D39" s="13"/>
      <c r="E39" s="15"/>
    </row>
    <row r="40" spans="1:5" ht="16.5" thickBot="1" x14ac:dyDescent="0.3">
      <c r="A40" s="2"/>
      <c r="B40" s="2"/>
      <c r="C40" s="2"/>
      <c r="D40" s="13"/>
      <c r="E40" s="16"/>
    </row>
    <row r="41" spans="1:5" ht="15.75" x14ac:dyDescent="0.25">
      <c r="A41" s="44" t="s">
        <v>4</v>
      </c>
      <c r="B41" s="45"/>
      <c r="C41" s="46"/>
      <c r="D41" s="13"/>
      <c r="E41" s="16"/>
    </row>
    <row r="42" spans="1:5" ht="15.75" x14ac:dyDescent="0.25">
      <c r="A42" s="28" t="s">
        <v>10</v>
      </c>
      <c r="B42" s="28"/>
      <c r="C42" s="12">
        <v>6519.62</v>
      </c>
      <c r="D42" s="13"/>
      <c r="E42" s="1"/>
    </row>
    <row r="43" spans="1:5" ht="15.75" x14ac:dyDescent="0.25">
      <c r="A43" s="28" t="s">
        <v>11</v>
      </c>
      <c r="B43" s="28"/>
      <c r="C43" s="12">
        <v>8651</v>
      </c>
      <c r="D43" s="13"/>
      <c r="E43" s="1"/>
    </row>
    <row r="44" spans="1:5" ht="15.75" x14ac:dyDescent="0.25">
      <c r="A44" s="28" t="s">
        <v>17</v>
      </c>
      <c r="B44" s="28"/>
      <c r="C44" s="12">
        <v>8796.39</v>
      </c>
      <c r="D44" s="13"/>
      <c r="E44" s="1"/>
    </row>
    <row r="45" spans="1:5" ht="15.75" x14ac:dyDescent="0.25">
      <c r="A45" s="28" t="s">
        <v>18</v>
      </c>
      <c r="B45" s="28"/>
      <c r="C45" s="12">
        <v>6235.28</v>
      </c>
      <c r="D45" s="13"/>
      <c r="E45" s="1"/>
    </row>
    <row r="46" spans="1:5" ht="15.75" x14ac:dyDescent="0.25">
      <c r="A46" s="28" t="s">
        <v>19</v>
      </c>
      <c r="B46" s="28"/>
      <c r="C46" s="12">
        <v>8475.27</v>
      </c>
      <c r="D46" s="13"/>
      <c r="E46" s="1"/>
    </row>
    <row r="47" spans="1:5" ht="15.75" x14ac:dyDescent="0.25">
      <c r="A47" s="28" t="s">
        <v>20</v>
      </c>
      <c r="B47" s="28"/>
      <c r="C47" s="12">
        <v>-7372.65</v>
      </c>
      <c r="D47" s="13"/>
      <c r="E47" s="1"/>
    </row>
    <row r="48" spans="1:5" ht="15.75" x14ac:dyDescent="0.25">
      <c r="A48" s="28" t="s">
        <v>24</v>
      </c>
      <c r="B48" s="28"/>
      <c r="C48" s="12">
        <v>8642.64</v>
      </c>
      <c r="D48" s="13"/>
      <c r="E48" s="1"/>
    </row>
    <row r="49" spans="1:5" ht="15.75" x14ac:dyDescent="0.25">
      <c r="A49" s="28" t="s">
        <v>25</v>
      </c>
      <c r="B49" s="28"/>
      <c r="C49" s="12">
        <v>10025.75</v>
      </c>
      <c r="D49" s="13"/>
      <c r="E49" s="1"/>
    </row>
    <row r="50" spans="1:5" ht="15.75" x14ac:dyDescent="0.25">
      <c r="A50" s="28" t="s">
        <v>26</v>
      </c>
      <c r="B50" s="28"/>
      <c r="C50" s="12">
        <v>9188.99</v>
      </c>
      <c r="D50" s="13"/>
      <c r="E50" s="1"/>
    </row>
    <row r="51" spans="1:5" ht="15.75" x14ac:dyDescent="0.25">
      <c r="A51" s="28" t="s">
        <v>27</v>
      </c>
      <c r="B51" s="28"/>
      <c r="C51" s="12">
        <v>9193.75</v>
      </c>
      <c r="D51" s="13"/>
      <c r="E51" s="1"/>
    </row>
    <row r="52" spans="1:5" ht="15.75" x14ac:dyDescent="0.25">
      <c r="A52" s="28" t="s">
        <v>28</v>
      </c>
      <c r="B52" s="28"/>
      <c r="C52" s="12">
        <f>9217.39-483.23</f>
        <v>8734.16</v>
      </c>
      <c r="D52" s="13"/>
      <c r="E52" s="1"/>
    </row>
    <row r="53" spans="1:5" ht="15.75" x14ac:dyDescent="0.25">
      <c r="A53" s="28" t="s">
        <v>29</v>
      </c>
      <c r="B53" s="28"/>
      <c r="C53" s="12">
        <f>9560.26-1328.9</f>
        <v>8231.36</v>
      </c>
      <c r="D53" s="13"/>
      <c r="E53" s="1"/>
    </row>
    <row r="54" spans="1:5" ht="15.75" x14ac:dyDescent="0.25">
      <c r="A54" s="28" t="s">
        <v>30</v>
      </c>
      <c r="B54" s="28"/>
      <c r="C54" s="12">
        <v>9565.73</v>
      </c>
      <c r="D54" s="13"/>
      <c r="E54" s="1"/>
    </row>
    <row r="55" spans="1:5" ht="15.75" x14ac:dyDescent="0.25">
      <c r="A55" s="28" t="s">
        <v>31</v>
      </c>
      <c r="B55" s="28"/>
      <c r="C55" s="12">
        <f>10091.44-2821.17</f>
        <v>7270.27</v>
      </c>
      <c r="D55" s="13"/>
      <c r="E55" s="1"/>
    </row>
    <row r="56" spans="1:5" ht="15.75" x14ac:dyDescent="0.25">
      <c r="A56" s="47" t="s">
        <v>32</v>
      </c>
      <c r="B56" s="47"/>
      <c r="C56" s="12">
        <v>8178.02</v>
      </c>
      <c r="D56" s="13"/>
      <c r="E56" s="1"/>
    </row>
    <row r="57" spans="1:5" ht="15.75" x14ac:dyDescent="0.25">
      <c r="A57" s="47" t="s">
        <v>33</v>
      </c>
      <c r="B57" s="47"/>
      <c r="C57" s="12">
        <v>4126.83</v>
      </c>
      <c r="D57" s="13"/>
      <c r="E57" s="1"/>
    </row>
    <row r="58" spans="1:5" ht="15.75" x14ac:dyDescent="0.25">
      <c r="A58" s="47" t="s">
        <v>42</v>
      </c>
      <c r="B58" s="47"/>
      <c r="C58" s="12">
        <f>10181.73-1138.44-1955.6</f>
        <v>7087.6899999999987</v>
      </c>
      <c r="D58" s="13"/>
      <c r="E58" s="1"/>
    </row>
    <row r="59" spans="1:5" ht="15.75" x14ac:dyDescent="0.25">
      <c r="A59" s="47" t="s">
        <v>43</v>
      </c>
      <c r="B59" s="47"/>
      <c r="C59" s="12">
        <v>-41547.769999999997</v>
      </c>
      <c r="D59" s="13"/>
      <c r="E59" s="1"/>
    </row>
    <row r="60" spans="1:5" ht="15.75" x14ac:dyDescent="0.25">
      <c r="A60" s="47" t="s">
        <v>44</v>
      </c>
      <c r="B60" s="47"/>
      <c r="C60" s="12">
        <f>9723-6715.38</f>
        <v>3007.62</v>
      </c>
      <c r="D60" s="13"/>
      <c r="E60" s="1"/>
    </row>
    <row r="61" spans="1:5" ht="15.75" x14ac:dyDescent="0.25">
      <c r="A61" s="47" t="s">
        <v>45</v>
      </c>
      <c r="B61" s="47"/>
      <c r="C61" s="12">
        <f>9797.81-5536.84</f>
        <v>4260.9699999999993</v>
      </c>
      <c r="D61" s="13"/>
      <c r="E61" s="1"/>
    </row>
    <row r="62" spans="1:5" ht="15.75" x14ac:dyDescent="0.25">
      <c r="A62" s="47" t="s">
        <v>47</v>
      </c>
      <c r="B62" s="47"/>
      <c r="C62" s="12">
        <f>10029.24-4327.28</f>
        <v>5701.96</v>
      </c>
      <c r="D62" s="13"/>
      <c r="E62" s="1"/>
    </row>
    <row r="63" spans="1:5" ht="15.75" x14ac:dyDescent="0.25">
      <c r="A63" s="47" t="s">
        <v>64</v>
      </c>
      <c r="B63" s="47"/>
      <c r="C63" s="12">
        <f>10684.62-6292.64</f>
        <v>4391.9800000000005</v>
      </c>
      <c r="D63" s="13"/>
      <c r="E63" s="1"/>
    </row>
    <row r="64" spans="1:5" ht="15.75" x14ac:dyDescent="0.25">
      <c r="A64" s="47" t="s">
        <v>65</v>
      </c>
      <c r="B64" s="47"/>
      <c r="C64" s="12">
        <v>-321.7</v>
      </c>
      <c r="D64" s="13"/>
      <c r="E64" s="1"/>
    </row>
    <row r="65" spans="1:5" ht="15.75" x14ac:dyDescent="0.25">
      <c r="A65" s="42" t="s">
        <v>9</v>
      </c>
      <c r="B65" s="43"/>
      <c r="C65" s="10">
        <f>SUM(C42:C64)</f>
        <v>97043.160000000018</v>
      </c>
      <c r="D65" s="1"/>
      <c r="E65" s="1"/>
    </row>
  </sheetData>
  <mergeCells count="20">
    <mergeCell ref="A28:C28"/>
    <mergeCell ref="D28:E28"/>
    <mergeCell ref="B1:E1"/>
    <mergeCell ref="B2:E2"/>
    <mergeCell ref="A26:E26"/>
    <mergeCell ref="A27:C27"/>
    <mergeCell ref="D27:E27"/>
    <mergeCell ref="A65:B65"/>
    <mergeCell ref="A30:C30"/>
    <mergeCell ref="A39:B39"/>
    <mergeCell ref="A41:C41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Washington Luis Garcia</cp:lastModifiedBy>
  <cp:lastPrinted>2019-01-11T11:36:14Z</cp:lastPrinted>
  <dcterms:created xsi:type="dcterms:W3CDTF">2017-10-02T11:19:13Z</dcterms:created>
  <dcterms:modified xsi:type="dcterms:W3CDTF">2020-05-18T15:15:34Z</dcterms:modified>
</cp:coreProperties>
</file>