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89925\Pictures\GUAIMBE\2020 Planilha Prestacao de Contas Mensal  - Prefeitura Municipal de Guaimbe\"/>
    </mc:Choice>
  </mc:AlternateContent>
  <xr:revisionPtr revIDLastSave="0" documentId="13_ncr:1_{EBB7B688-6C79-409C-8333-C77A25DB2C6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arço 2020" sheetId="1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4" i="13" l="1"/>
  <c r="D29" i="13" l="1"/>
  <c r="D28" i="13"/>
  <c r="C63" i="13" l="1"/>
  <c r="C62" i="13"/>
  <c r="C61" i="13"/>
  <c r="C60" i="13"/>
  <c r="C58" i="13"/>
  <c r="C55" i="13"/>
  <c r="C53" i="13"/>
  <c r="C52" i="13"/>
  <c r="C41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117425</author>
  </authors>
  <commentList>
    <comment ref="D33" authorId="0" shapeId="0" xr:uid="{0DE579CE-4ADA-4492-AC77-6A5068648AEC}">
      <text>
        <r>
          <rPr>
            <b/>
            <sz val="9"/>
            <color indexed="81"/>
            <rFont val="Tahoma"/>
            <family val="2"/>
          </rPr>
          <t>117425:</t>
        </r>
        <r>
          <rPr>
            <sz val="9"/>
            <color indexed="81"/>
            <rFont val="Tahoma"/>
            <family val="2"/>
          </rPr>
          <t xml:space="preserve">
valor provisao mensal</t>
        </r>
      </text>
    </comment>
    <comment ref="D43" authorId="0" shapeId="0" xr:uid="{80577BB7-D2F5-43AF-A8C7-F11DB0BF36D3}">
      <text>
        <r>
          <rPr>
            <b/>
            <sz val="9"/>
            <color indexed="81"/>
            <rFont val="Tahoma"/>
            <family val="2"/>
          </rPr>
          <t>117425:</t>
        </r>
        <r>
          <rPr>
            <sz val="9"/>
            <color indexed="81"/>
            <rFont val="Tahoma"/>
            <family val="2"/>
          </rPr>
          <t xml:space="preserve">
valores de provisao acumulados já descontando valores de rescisao</t>
        </r>
      </text>
    </comment>
  </commentList>
</comments>
</file>

<file path=xl/sharedStrings.xml><?xml version="1.0" encoding="utf-8"?>
<sst xmlns="http://schemas.openxmlformats.org/spreadsheetml/2006/main" count="97" uniqueCount="82">
  <si>
    <t>Data</t>
  </si>
  <si>
    <t>Documento</t>
  </si>
  <si>
    <t>Histórico</t>
  </si>
  <si>
    <t>Prestação de Contas - Prefeitura de Guaimbe</t>
  </si>
  <si>
    <t>RELÁTORIO DAS PROVISÕES FUNCIONÁRIOS CLT</t>
  </si>
  <si>
    <t>Provisão 13º Salário</t>
  </si>
  <si>
    <t>Provisão PIS - 13º Salário</t>
  </si>
  <si>
    <t>Provisão Férias</t>
  </si>
  <si>
    <t>Provisão Rescisão Contrato Trabalho</t>
  </si>
  <si>
    <t>TOTAL</t>
  </si>
  <si>
    <t>TOTAL RECEITAS</t>
  </si>
  <si>
    <t>TOTAL DESPESAS</t>
  </si>
  <si>
    <t>Despesa</t>
  </si>
  <si>
    <t>Receita</t>
  </si>
  <si>
    <t>Provisão Inss Patronal - 13º Sal/Férias</t>
  </si>
  <si>
    <t>Provisões 10/2017</t>
  </si>
  <si>
    <t>Provisões 11/2017</t>
  </si>
  <si>
    <t>Provisões 12/2017</t>
  </si>
  <si>
    <t xml:space="preserve">Provisão FGTS - 13º Salário </t>
  </si>
  <si>
    <t>Provisão PIS - Férias</t>
  </si>
  <si>
    <t>Provisão FGTS -  férias</t>
  </si>
  <si>
    <t>Provisões 01/2018</t>
  </si>
  <si>
    <t>Provisões 02/2018</t>
  </si>
  <si>
    <t>Provisões 03/2018</t>
  </si>
  <si>
    <t>Provisões 04/2018</t>
  </si>
  <si>
    <t>Provisões 05/2018</t>
  </si>
  <si>
    <t>Provisões 06/2018</t>
  </si>
  <si>
    <t>Provisões 07/2018</t>
  </si>
  <si>
    <t>Provisões 08/2018</t>
  </si>
  <si>
    <t>Provisões 09/2018</t>
  </si>
  <si>
    <t>Provisões 10/2018</t>
  </si>
  <si>
    <t>Plantões Médicos</t>
  </si>
  <si>
    <t>Pgto cartão Alelo</t>
  </si>
  <si>
    <t>Imposto</t>
  </si>
  <si>
    <t>Despesas folha de pagamento</t>
  </si>
  <si>
    <t>Boleto</t>
  </si>
  <si>
    <t>Provisões 11/2018</t>
  </si>
  <si>
    <t>Provisões 12/2018</t>
  </si>
  <si>
    <t>Provisões 01/2019</t>
  </si>
  <si>
    <t>Provisões 02/2019</t>
  </si>
  <si>
    <t>Provisões 03/2019</t>
  </si>
  <si>
    <t>Provisões 04/2019</t>
  </si>
  <si>
    <t>Provisões 05/2019</t>
  </si>
  <si>
    <t>Provisões 06/2019</t>
  </si>
  <si>
    <t>Provisões 07/2019</t>
  </si>
  <si>
    <t>Provisões 08/2019</t>
  </si>
  <si>
    <t xml:space="preserve">Tarifa </t>
  </si>
  <si>
    <t>ISS</t>
  </si>
  <si>
    <t xml:space="preserve">Recebimento de Repasse Mensal </t>
  </si>
  <si>
    <t xml:space="preserve">Imposto </t>
  </si>
  <si>
    <t xml:space="preserve">IRRF PJ </t>
  </si>
  <si>
    <t xml:space="preserve">INSS </t>
  </si>
  <si>
    <t>Provisões 09/2019</t>
  </si>
  <si>
    <t>Provisões 10/2019</t>
  </si>
  <si>
    <t>Provisões 11/2019</t>
  </si>
  <si>
    <t>IRRF PF Folha pgto</t>
  </si>
  <si>
    <t>IRRF PF Férias</t>
  </si>
  <si>
    <t>Provisões 09/2017</t>
  </si>
  <si>
    <t>Provisões 12/2019</t>
  </si>
  <si>
    <t>Provisões 01/2020</t>
  </si>
  <si>
    <t xml:space="preserve">Reembolso Tarifas </t>
  </si>
  <si>
    <t xml:space="preserve">Reembolso despesa </t>
  </si>
  <si>
    <t>Fgts Jan./ 2020</t>
  </si>
  <si>
    <t>Jan. e Fev./ 2020</t>
  </si>
  <si>
    <t>Cheque 300230</t>
  </si>
  <si>
    <t>Férias</t>
  </si>
  <si>
    <t xml:space="preserve">Prefeitura Guaimbe </t>
  </si>
  <si>
    <t>Fev. 2020</t>
  </si>
  <si>
    <t>NF 24 Paula Dumas Figueiredo - ME cheque 300231</t>
  </si>
  <si>
    <t>NF 29 Maia &amp; Maia Serviços Medicos LTDA - ME cheque 300232</t>
  </si>
  <si>
    <t>NF 7 Lais F Valenciano - ME cheque 300234</t>
  </si>
  <si>
    <t>NF 134 AH Medicina LTDA - ME cheque 300235</t>
  </si>
  <si>
    <t>NF 48 Body Health Serviços Medicos S/S LTDA cheque 300237</t>
  </si>
  <si>
    <t>NF 46 Clinica Medica Hortencia LTDA cheque 300233</t>
  </si>
  <si>
    <t>NF 84 Gabriel Tiveron - ME cheque 300238</t>
  </si>
  <si>
    <t>Sindicato - Contribuição assistencial</t>
  </si>
  <si>
    <t>Sindicato</t>
  </si>
  <si>
    <t>Mensalidade</t>
  </si>
  <si>
    <t>Rateio Referente ao mês de Fevereiro/2020</t>
  </si>
  <si>
    <t>Provisões 02/2020</t>
  </si>
  <si>
    <t>NF 300 Ortoclinica Ortopedia Ltda ME cheque 300236</t>
  </si>
  <si>
    <t>DARF PIS/COFINS/CSLL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</si>
</sst>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mmmm\-yy;@"/>
    <numFmt numFmtId="165" formatCode="dd/mm"/>
    <numFmt numFmtId="166" formatCode="_-[$R$-416]\ * #,##0.00_-;\-[$R$-416]\ * #,##0.00_-;_-[$R$-416]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4" fontId="3" fillId="0" borderId="0" xfId="0" applyNumberFormat="1" applyFont="1"/>
    <xf numFmtId="4" fontId="5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44" fontId="3" fillId="0" borderId="1" xfId="1" applyFont="1" applyFill="1" applyBorder="1"/>
    <xf numFmtId="44" fontId="6" fillId="0" borderId="1" xfId="1" applyFont="1" applyFill="1" applyBorder="1"/>
    <xf numFmtId="4" fontId="5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0" fontId="6" fillId="5" borderId="1" xfId="0" applyFont="1" applyFill="1" applyBorder="1"/>
    <xf numFmtId="0" fontId="6" fillId="0" borderId="1" xfId="0" applyFont="1" applyFill="1" applyBorder="1"/>
    <xf numFmtId="0" fontId="6" fillId="5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44" fontId="3" fillId="0" borderId="16" xfId="1" applyFont="1" applyFill="1" applyBorder="1"/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44" fontId="6" fillId="0" borderId="2" xfId="1" applyFont="1" applyFill="1" applyBorder="1"/>
    <xf numFmtId="43" fontId="2" fillId="4" borderId="1" xfId="2" applyFont="1" applyFill="1" applyBorder="1"/>
    <xf numFmtId="0" fontId="2" fillId="0" borderId="1" xfId="0" applyFont="1" applyBorder="1" applyAlignment="1"/>
    <xf numFmtId="0" fontId="3" fillId="0" borderId="1" xfId="0" applyFont="1" applyFill="1" applyBorder="1"/>
    <xf numFmtId="17" fontId="6" fillId="0" borderId="1" xfId="0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left"/>
    </xf>
    <xf numFmtId="164" fontId="6" fillId="0" borderId="1" xfId="0" quotePrefix="1" applyNumberFormat="1" applyFont="1" applyFill="1" applyBorder="1" applyAlignment="1">
      <alignment horizontal="left"/>
    </xf>
    <xf numFmtId="165" fontId="6" fillId="0" borderId="1" xfId="0" applyNumberFormat="1" applyFont="1" applyFill="1" applyBorder="1" applyAlignment="1">
      <alignment horizontal="left"/>
    </xf>
    <xf numFmtId="165" fontId="6" fillId="5" borderId="1" xfId="0" applyNumberFormat="1" applyFont="1" applyFill="1" applyBorder="1" applyAlignment="1">
      <alignment horizontal="left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4" fontId="2" fillId="2" borderId="18" xfId="0" applyNumberFormat="1" applyFont="1" applyFill="1" applyBorder="1" applyAlignment="1">
      <alignment horizontal="center"/>
    </xf>
    <xf numFmtId="4" fontId="2" fillId="2" borderId="19" xfId="0" applyNumberFormat="1" applyFont="1" applyFill="1" applyBorder="1" applyAlignment="1">
      <alignment horizontal="center"/>
    </xf>
    <xf numFmtId="165" fontId="6" fillId="0" borderId="20" xfId="0" applyNumberFormat="1" applyFont="1" applyFill="1" applyBorder="1" applyAlignment="1">
      <alignment horizontal="center"/>
    </xf>
    <xf numFmtId="43" fontId="3" fillId="0" borderId="21" xfId="2" applyFont="1" applyFill="1" applyBorder="1"/>
    <xf numFmtId="166" fontId="6" fillId="0" borderId="21" xfId="0" applyNumberFormat="1" applyFont="1" applyFill="1" applyBorder="1" applyAlignment="1">
      <alignment horizontal="right"/>
    </xf>
    <xf numFmtId="166" fontId="6" fillId="0" borderId="21" xfId="1" applyNumberFormat="1" applyFont="1" applyFill="1" applyBorder="1" applyAlignment="1">
      <alignment horizontal="right"/>
    </xf>
    <xf numFmtId="166" fontId="2" fillId="0" borderId="21" xfId="0" applyNumberFormat="1" applyFont="1" applyFill="1" applyBorder="1" applyAlignment="1">
      <alignment horizontal="right"/>
    </xf>
    <xf numFmtId="165" fontId="6" fillId="0" borderId="20" xfId="0" applyNumberFormat="1" applyFont="1" applyBorder="1" applyAlignment="1">
      <alignment horizontal="center"/>
    </xf>
    <xf numFmtId="4" fontId="2" fillId="0" borderId="21" xfId="0" applyNumberFormat="1" applyFont="1" applyFill="1" applyBorder="1" applyAlignment="1">
      <alignment horizontal="right"/>
    </xf>
    <xf numFmtId="165" fontId="6" fillId="0" borderId="24" xfId="0" applyNumberFormat="1" applyFont="1" applyBorder="1" applyAlignment="1">
      <alignment horizontal="center"/>
    </xf>
    <xf numFmtId="165" fontId="6" fillId="5" borderId="16" xfId="0" applyNumberFormat="1" applyFont="1" applyFill="1" applyBorder="1" applyAlignment="1">
      <alignment horizontal="left"/>
    </xf>
    <xf numFmtId="4" fontId="2" fillId="0" borderId="25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/>
    </xf>
    <xf numFmtId="44" fontId="3" fillId="0" borderId="21" xfId="2" applyNumberFormat="1" applyFont="1" applyFill="1" applyBorder="1"/>
    <xf numFmtId="0" fontId="10" fillId="0" borderId="0" xfId="0" applyFont="1"/>
    <xf numFmtId="0" fontId="11" fillId="0" borderId="0" xfId="0" applyFont="1"/>
    <xf numFmtId="4" fontId="10" fillId="0" borderId="0" xfId="0" applyNumberFormat="1" applyFont="1"/>
    <xf numFmtId="4" fontId="10" fillId="0" borderId="0" xfId="0" applyNumberFormat="1" applyFont="1" applyFill="1"/>
    <xf numFmtId="0" fontId="10" fillId="0" borderId="0" xfId="0" applyFont="1" applyBorder="1"/>
    <xf numFmtId="43" fontId="10" fillId="0" borderId="0" xfId="2" applyFont="1"/>
    <xf numFmtId="0" fontId="10" fillId="0" borderId="0" xfId="0" applyFont="1" applyFill="1" applyBorder="1"/>
    <xf numFmtId="43" fontId="10" fillId="0" borderId="0" xfId="2" applyFont="1" applyFill="1" applyBorder="1"/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4" fontId="12" fillId="0" borderId="0" xfId="0" applyNumberFormat="1" applyFont="1" applyFill="1" applyBorder="1" applyAlignment="1">
      <alignment horizontal="right" vertical="center"/>
    </xf>
    <xf numFmtId="8" fontId="6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horizontal="right" vertical="center"/>
    </xf>
    <xf numFmtId="4" fontId="13" fillId="0" borderId="0" xfId="0" applyNumberFormat="1" applyFont="1" applyFill="1" applyBorder="1" applyAlignment="1">
      <alignment horizontal="right" vertical="center"/>
    </xf>
    <xf numFmtId="43" fontId="10" fillId="0" borderId="0" xfId="0" applyNumberFormat="1" applyFont="1" applyFill="1" applyBorder="1"/>
    <xf numFmtId="4" fontId="10" fillId="0" borderId="0" xfId="0" applyNumberFormat="1" applyFont="1" applyFill="1" applyBorder="1"/>
    <xf numFmtId="44" fontId="10" fillId="0" borderId="0" xfId="0" applyNumberFormat="1" applyFont="1"/>
    <xf numFmtId="44" fontId="2" fillId="2" borderId="1" xfId="1" applyFont="1" applyFill="1" applyBorder="1"/>
    <xf numFmtId="0" fontId="4" fillId="0" borderId="0" xfId="0" applyFont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4" fontId="2" fillId="0" borderId="8" xfId="0" applyNumberFormat="1" applyFont="1" applyBorder="1" applyAlignment="1">
      <alignment horizontal="left"/>
    </xf>
    <xf numFmtId="14" fontId="2" fillId="0" borderId="9" xfId="0" applyNumberFormat="1" applyFont="1" applyBorder="1" applyAlignment="1">
      <alignment horizontal="left"/>
    </xf>
    <xf numFmtId="14" fontId="2" fillId="0" borderId="15" xfId="0" applyNumberFormat="1" applyFont="1" applyBorder="1" applyAlignment="1">
      <alignment horizontal="left"/>
    </xf>
    <xf numFmtId="44" fontId="4" fillId="0" borderId="14" xfId="1" applyFont="1" applyBorder="1" applyAlignment="1">
      <alignment horizontal="center"/>
    </xf>
    <xf numFmtId="44" fontId="4" fillId="0" borderId="10" xfId="1" applyFont="1" applyBorder="1" applyAlignment="1">
      <alignment horizontal="center"/>
    </xf>
    <xf numFmtId="14" fontId="2" fillId="0" borderId="11" xfId="0" applyNumberFormat="1" applyFont="1" applyBorder="1" applyAlignment="1">
      <alignment horizontal="left"/>
    </xf>
    <xf numFmtId="14" fontId="2" fillId="0" borderId="12" xfId="0" applyNumberFormat="1" applyFont="1" applyBorder="1" applyAlignment="1">
      <alignment horizontal="left"/>
    </xf>
    <xf numFmtId="14" fontId="2" fillId="0" borderId="22" xfId="0" applyNumberFormat="1" applyFont="1" applyBorder="1" applyAlignment="1">
      <alignment horizontal="left"/>
    </xf>
    <xf numFmtId="44" fontId="4" fillId="0" borderId="23" xfId="1" applyFont="1" applyBorder="1" applyAlignment="1">
      <alignment horizontal="center"/>
    </xf>
    <xf numFmtId="44" fontId="4" fillId="0" borderId="13" xfId="1" applyFont="1" applyBorder="1" applyAlignment="1">
      <alignment horizontal="center"/>
    </xf>
  </cellXfs>
  <cellStyles count="3">
    <cellStyle name="Moeda" xfId="1" builtinId="4"/>
    <cellStyle name="Normal" xfId="0" builtinId="0"/>
    <cellStyle name="Vírgula" xfId="2" builtin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01514-C631-48F7-A19E-51066DF9124F}">
  <dimension ref="A1:O77"/>
  <sheetViews>
    <sheetView tabSelected="1" workbookViewId="0">
      <selection activeCell="G10" sqref="G10"/>
    </sheetView>
  </sheetViews>
  <sheetFormatPr defaultRowHeight="15.75" x14ac:dyDescent="0.25"/>
  <cols>
    <col min="1" max="1" width="8.28515625" style="44" customWidth="1"/>
    <col min="2" max="2" width="67.5703125" style="44" customWidth="1"/>
    <col min="3" max="3" width="21.42578125" style="44" customWidth="1"/>
    <col min="4" max="5" width="16.42578125" style="44" bestFit="1" customWidth="1"/>
    <col min="6" max="6" width="10.5703125" style="44" bestFit="1" customWidth="1"/>
    <col min="7" max="7" width="52" style="44" bestFit="1" customWidth="1"/>
    <col min="8" max="10" width="9.140625" style="44"/>
    <col min="11" max="11" width="10.5703125" style="44" bestFit="1" customWidth="1"/>
    <col min="12" max="16384" width="9.140625" style="44"/>
  </cols>
  <sheetData>
    <row r="1" spans="1:5" x14ac:dyDescent="0.25">
      <c r="A1" s="1"/>
      <c r="B1" s="64" t="s">
        <v>3</v>
      </c>
      <c r="C1" s="64"/>
      <c r="D1" s="64"/>
      <c r="E1" s="64"/>
    </row>
    <row r="2" spans="1:5" ht="16.5" thickBot="1" x14ac:dyDescent="0.3">
      <c r="A2" s="1"/>
      <c r="B2" s="65">
        <v>43891</v>
      </c>
      <c r="C2" s="65"/>
      <c r="D2" s="65"/>
      <c r="E2" s="65"/>
    </row>
    <row r="3" spans="1:5" x14ac:dyDescent="0.25">
      <c r="A3" s="28" t="s">
        <v>0</v>
      </c>
      <c r="B3" s="29" t="s">
        <v>1</v>
      </c>
      <c r="C3" s="29" t="s">
        <v>2</v>
      </c>
      <c r="D3" s="30" t="s">
        <v>12</v>
      </c>
      <c r="E3" s="31" t="s">
        <v>13</v>
      </c>
    </row>
    <row r="4" spans="1:5" x14ac:dyDescent="0.25">
      <c r="A4" s="32">
        <v>43892</v>
      </c>
      <c r="B4" s="22" t="s">
        <v>60</v>
      </c>
      <c r="C4" s="22" t="s">
        <v>63</v>
      </c>
      <c r="D4" s="22"/>
      <c r="E4" s="43">
        <v>198</v>
      </c>
    </row>
    <row r="5" spans="1:5" x14ac:dyDescent="0.25">
      <c r="A5" s="32">
        <v>43892</v>
      </c>
      <c r="B5" s="22" t="s">
        <v>61</v>
      </c>
      <c r="C5" s="22" t="s">
        <v>62</v>
      </c>
      <c r="D5" s="7">
        <v>2518.96</v>
      </c>
      <c r="E5" s="33"/>
    </row>
    <row r="6" spans="1:5" x14ac:dyDescent="0.25">
      <c r="A6" s="32">
        <v>43893</v>
      </c>
      <c r="B6" s="12" t="s">
        <v>32</v>
      </c>
      <c r="C6" s="25" t="s">
        <v>35</v>
      </c>
      <c r="D6" s="7">
        <v>4200</v>
      </c>
      <c r="E6" s="34"/>
    </row>
    <row r="7" spans="1:5" x14ac:dyDescent="0.25">
      <c r="A7" s="32">
        <v>43894</v>
      </c>
      <c r="B7" s="12" t="s">
        <v>64</v>
      </c>
      <c r="C7" s="25" t="s">
        <v>65</v>
      </c>
      <c r="D7" s="7">
        <v>2073.35</v>
      </c>
      <c r="E7" s="34"/>
    </row>
    <row r="8" spans="1:5" x14ac:dyDescent="0.25">
      <c r="A8" s="32">
        <v>43895</v>
      </c>
      <c r="B8" s="12" t="s">
        <v>46</v>
      </c>
      <c r="C8" s="23" t="s">
        <v>46</v>
      </c>
      <c r="D8" s="7">
        <v>99</v>
      </c>
      <c r="E8" s="34"/>
    </row>
    <row r="9" spans="1:5" x14ac:dyDescent="0.25">
      <c r="A9" s="32">
        <v>43896</v>
      </c>
      <c r="B9" s="26" t="s">
        <v>48</v>
      </c>
      <c r="C9" s="14" t="s">
        <v>66</v>
      </c>
      <c r="D9" s="7"/>
      <c r="E9" s="35">
        <v>92080.16</v>
      </c>
    </row>
    <row r="10" spans="1:5" x14ac:dyDescent="0.25">
      <c r="A10" s="32">
        <v>43896</v>
      </c>
      <c r="B10" s="12" t="s">
        <v>34</v>
      </c>
      <c r="C10" s="23" t="s">
        <v>67</v>
      </c>
      <c r="D10" s="7">
        <v>23551.05</v>
      </c>
      <c r="E10" s="34"/>
    </row>
    <row r="11" spans="1:5" x14ac:dyDescent="0.25">
      <c r="A11" s="32">
        <v>43900</v>
      </c>
      <c r="B11" s="26" t="s">
        <v>75</v>
      </c>
      <c r="C11" s="14" t="s">
        <v>33</v>
      </c>
      <c r="D11" s="7">
        <v>363.37</v>
      </c>
      <c r="E11" s="34"/>
    </row>
    <row r="12" spans="1:5" x14ac:dyDescent="0.25">
      <c r="A12" s="32">
        <v>43900</v>
      </c>
      <c r="B12" s="12" t="s">
        <v>47</v>
      </c>
      <c r="C12" s="24" t="s">
        <v>33</v>
      </c>
      <c r="D12" s="7">
        <v>305.10000000000002</v>
      </c>
      <c r="E12" s="35"/>
    </row>
    <row r="13" spans="1:5" x14ac:dyDescent="0.25">
      <c r="A13" s="32">
        <v>43907</v>
      </c>
      <c r="B13" s="12" t="s">
        <v>68</v>
      </c>
      <c r="C13" s="14" t="s">
        <v>31</v>
      </c>
      <c r="D13" s="7">
        <v>1350</v>
      </c>
      <c r="E13" s="35"/>
    </row>
    <row r="14" spans="1:5" x14ac:dyDescent="0.25">
      <c r="A14" s="32">
        <v>43907</v>
      </c>
      <c r="B14" s="12" t="s">
        <v>69</v>
      </c>
      <c r="C14" s="14" t="s">
        <v>31</v>
      </c>
      <c r="D14" s="7">
        <v>1080</v>
      </c>
      <c r="E14" s="36"/>
    </row>
    <row r="15" spans="1:5" x14ac:dyDescent="0.25">
      <c r="A15" s="32">
        <v>43907</v>
      </c>
      <c r="B15" s="12" t="s">
        <v>70</v>
      </c>
      <c r="C15" s="14" t="s">
        <v>31</v>
      </c>
      <c r="D15" s="7">
        <v>3716.46</v>
      </c>
      <c r="E15" s="36"/>
    </row>
    <row r="16" spans="1:5" x14ac:dyDescent="0.25">
      <c r="A16" s="32">
        <v>43907</v>
      </c>
      <c r="B16" s="12" t="s">
        <v>71</v>
      </c>
      <c r="C16" s="14" t="s">
        <v>31</v>
      </c>
      <c r="D16" s="7">
        <v>4060</v>
      </c>
      <c r="E16" s="36"/>
    </row>
    <row r="17" spans="1:15" x14ac:dyDescent="0.25">
      <c r="A17" s="32">
        <v>43907</v>
      </c>
      <c r="B17" s="12" t="s">
        <v>72</v>
      </c>
      <c r="C17" s="14" t="s">
        <v>31</v>
      </c>
      <c r="D17" s="7">
        <v>2616.48</v>
      </c>
      <c r="E17" s="36"/>
    </row>
    <row r="18" spans="1:15" x14ac:dyDescent="0.25">
      <c r="A18" s="32">
        <v>43908</v>
      </c>
      <c r="B18" s="12" t="s">
        <v>73</v>
      </c>
      <c r="C18" s="14" t="s">
        <v>31</v>
      </c>
      <c r="D18" s="7">
        <v>8640</v>
      </c>
      <c r="E18" s="36"/>
    </row>
    <row r="19" spans="1:15" x14ac:dyDescent="0.25">
      <c r="A19" s="32">
        <v>43910</v>
      </c>
      <c r="B19" s="12" t="s">
        <v>74</v>
      </c>
      <c r="C19" s="14" t="s">
        <v>31</v>
      </c>
      <c r="D19" s="7">
        <v>844.65</v>
      </c>
      <c r="E19" s="35"/>
    </row>
    <row r="20" spans="1:15" x14ac:dyDescent="0.25">
      <c r="A20" s="32">
        <v>43910</v>
      </c>
      <c r="B20" s="12" t="s">
        <v>81</v>
      </c>
      <c r="C20" s="14" t="s">
        <v>33</v>
      </c>
      <c r="D20" s="7">
        <v>698.9</v>
      </c>
      <c r="E20" s="36"/>
    </row>
    <row r="21" spans="1:15" x14ac:dyDescent="0.25">
      <c r="A21" s="32">
        <v>43910</v>
      </c>
      <c r="B21" s="26" t="s">
        <v>50</v>
      </c>
      <c r="C21" s="14" t="s">
        <v>33</v>
      </c>
      <c r="D21" s="7">
        <v>225.45</v>
      </c>
      <c r="E21" s="36"/>
    </row>
    <row r="22" spans="1:15" x14ac:dyDescent="0.25">
      <c r="A22" s="32">
        <v>43910</v>
      </c>
      <c r="B22" s="11" t="s">
        <v>55</v>
      </c>
      <c r="C22" s="13" t="s">
        <v>49</v>
      </c>
      <c r="D22" s="7">
        <v>440.39</v>
      </c>
      <c r="E22" s="36"/>
    </row>
    <row r="23" spans="1:15" x14ac:dyDescent="0.25">
      <c r="A23" s="37">
        <v>43910</v>
      </c>
      <c r="B23" s="11" t="s">
        <v>56</v>
      </c>
      <c r="C23" s="13" t="s">
        <v>49</v>
      </c>
      <c r="D23" s="7">
        <v>15.9</v>
      </c>
      <c r="E23" s="36"/>
    </row>
    <row r="24" spans="1:15" x14ac:dyDescent="0.25">
      <c r="A24" s="37">
        <v>43910</v>
      </c>
      <c r="B24" s="11" t="s">
        <v>76</v>
      </c>
      <c r="C24" s="13" t="s">
        <v>77</v>
      </c>
      <c r="D24" s="7">
        <v>248.4</v>
      </c>
      <c r="E24" s="36"/>
    </row>
    <row r="25" spans="1:15" x14ac:dyDescent="0.25">
      <c r="A25" s="32">
        <v>43910</v>
      </c>
      <c r="B25" s="27" t="s">
        <v>51</v>
      </c>
      <c r="C25" s="13" t="s">
        <v>33</v>
      </c>
      <c r="D25" s="7">
        <v>2793.67</v>
      </c>
      <c r="E25" s="36"/>
    </row>
    <row r="26" spans="1:15" x14ac:dyDescent="0.25">
      <c r="A26" s="37">
        <v>43915</v>
      </c>
      <c r="B26" s="27" t="s">
        <v>78</v>
      </c>
      <c r="C26" s="13"/>
      <c r="D26" s="7">
        <v>12336.43</v>
      </c>
      <c r="E26" s="38"/>
    </row>
    <row r="27" spans="1:15" ht="16.5" thickBot="1" x14ac:dyDescent="0.3">
      <c r="A27" s="39">
        <v>43921</v>
      </c>
      <c r="B27" s="40" t="s">
        <v>80</v>
      </c>
      <c r="C27" s="14" t="s">
        <v>31</v>
      </c>
      <c r="D27" s="15">
        <v>3060</v>
      </c>
      <c r="E27" s="41"/>
    </row>
    <row r="28" spans="1:15" x14ac:dyDescent="0.25">
      <c r="A28" s="77" t="s">
        <v>10</v>
      </c>
      <c r="B28" s="78"/>
      <c r="C28" s="79"/>
      <c r="D28" s="80">
        <f>SUM(E4:E27)</f>
        <v>92278.16</v>
      </c>
      <c r="E28" s="81"/>
    </row>
    <row r="29" spans="1:15" ht="16.5" thickBot="1" x14ac:dyDescent="0.3">
      <c r="A29" s="82" t="s">
        <v>11</v>
      </c>
      <c r="B29" s="83"/>
      <c r="C29" s="84"/>
      <c r="D29" s="85">
        <f>SUM(D4:D27)</f>
        <v>75237.56</v>
      </c>
      <c r="E29" s="86"/>
    </row>
    <row r="30" spans="1:15" x14ac:dyDescent="0.25">
      <c r="A30" s="2"/>
      <c r="B30" s="3"/>
      <c r="C30" s="3"/>
      <c r="D30" s="4"/>
      <c r="E30" s="5"/>
    </row>
    <row r="31" spans="1:15" ht="16.5" thickBot="1" x14ac:dyDescent="0.3">
      <c r="A31" s="2"/>
      <c r="B31" s="3"/>
      <c r="C31" s="3"/>
      <c r="D31" s="4"/>
      <c r="E31" s="9"/>
      <c r="F31" s="50"/>
      <c r="G31" s="50"/>
      <c r="H31" s="50"/>
      <c r="I31" s="50"/>
      <c r="J31" s="50"/>
      <c r="K31" s="50"/>
      <c r="L31" s="50"/>
      <c r="M31" s="50"/>
      <c r="N31" s="50"/>
      <c r="O31" s="50"/>
    </row>
    <row r="32" spans="1:15" x14ac:dyDescent="0.25">
      <c r="A32" s="67" t="s">
        <v>4</v>
      </c>
      <c r="B32" s="68"/>
      <c r="C32" s="69"/>
      <c r="D32" s="6"/>
      <c r="E32" s="10"/>
      <c r="F32" s="51"/>
      <c r="G32" s="50"/>
      <c r="H32" s="50"/>
      <c r="I32" s="50"/>
      <c r="J32" s="50"/>
      <c r="K32" s="50"/>
      <c r="L32" s="50"/>
      <c r="M32" s="50"/>
      <c r="N32" s="50"/>
      <c r="O32" s="50"/>
    </row>
    <row r="33" spans="1:15" x14ac:dyDescent="0.25">
      <c r="A33" s="17" t="s">
        <v>5</v>
      </c>
      <c r="B33" s="17"/>
      <c r="C33" s="8">
        <v>2570.85</v>
      </c>
      <c r="D33" s="6"/>
      <c r="E33" s="45"/>
      <c r="F33" s="52"/>
      <c r="G33" s="53"/>
      <c r="H33" s="54"/>
      <c r="I33" s="50"/>
      <c r="J33" s="50"/>
      <c r="K33" s="50"/>
      <c r="L33" s="55"/>
      <c r="M33" s="50"/>
      <c r="N33" s="50"/>
      <c r="O33" s="50"/>
    </row>
    <row r="34" spans="1:15" x14ac:dyDescent="0.25">
      <c r="A34" s="17" t="s">
        <v>18</v>
      </c>
      <c r="B34" s="17"/>
      <c r="C34" s="8">
        <v>205.66</v>
      </c>
      <c r="D34" s="6"/>
      <c r="E34" s="45"/>
      <c r="F34" s="56"/>
      <c r="G34" s="57"/>
      <c r="H34" s="58"/>
      <c r="I34" s="50"/>
      <c r="J34" s="50"/>
      <c r="K34" s="50"/>
      <c r="L34" s="55"/>
      <c r="M34" s="50"/>
      <c r="N34" s="50"/>
      <c r="O34" s="50"/>
    </row>
    <row r="35" spans="1:15" x14ac:dyDescent="0.25">
      <c r="A35" s="16" t="s">
        <v>6</v>
      </c>
      <c r="B35" s="16"/>
      <c r="C35" s="8">
        <v>25.72</v>
      </c>
      <c r="D35" s="6"/>
      <c r="E35" s="45"/>
      <c r="F35" s="56"/>
      <c r="G35" s="57"/>
      <c r="H35" s="58"/>
      <c r="I35" s="50"/>
      <c r="J35" s="50"/>
      <c r="K35" s="50"/>
      <c r="L35" s="55"/>
      <c r="M35" s="50"/>
      <c r="N35" s="50"/>
      <c r="O35" s="50"/>
    </row>
    <row r="36" spans="1:15" x14ac:dyDescent="0.25">
      <c r="A36" s="16" t="s">
        <v>19</v>
      </c>
      <c r="B36" s="16"/>
      <c r="C36" s="8">
        <v>34.29</v>
      </c>
      <c r="D36" s="6"/>
      <c r="E36" s="45"/>
      <c r="F36" s="56"/>
      <c r="G36" s="57"/>
      <c r="H36" s="59"/>
      <c r="I36" s="50"/>
      <c r="J36" s="50"/>
      <c r="K36" s="50"/>
      <c r="L36" s="55"/>
      <c r="M36" s="50"/>
      <c r="N36" s="50"/>
      <c r="O36" s="50"/>
    </row>
    <row r="37" spans="1:15" x14ac:dyDescent="0.25">
      <c r="A37" s="16" t="s">
        <v>7</v>
      </c>
      <c r="B37" s="16"/>
      <c r="C37" s="8">
        <v>3427.79</v>
      </c>
      <c r="D37" s="6"/>
      <c r="E37" s="45"/>
      <c r="F37" s="56"/>
      <c r="G37" s="57"/>
      <c r="H37" s="59"/>
      <c r="I37" s="50"/>
      <c r="J37" s="50"/>
      <c r="K37" s="50"/>
      <c r="L37" s="55"/>
      <c r="M37" s="50"/>
      <c r="N37" s="50"/>
      <c r="O37" s="50"/>
    </row>
    <row r="38" spans="1:15" x14ac:dyDescent="0.25">
      <c r="A38" s="17" t="s">
        <v>20</v>
      </c>
      <c r="B38" s="17"/>
      <c r="C38" s="8">
        <v>274.20999999999998</v>
      </c>
      <c r="D38" s="6"/>
      <c r="E38" s="45"/>
      <c r="F38" s="56"/>
      <c r="G38" s="57"/>
      <c r="H38" s="59"/>
      <c r="I38" s="50"/>
      <c r="J38" s="50"/>
      <c r="K38" s="50"/>
      <c r="L38" s="55"/>
      <c r="M38" s="50"/>
      <c r="N38" s="50"/>
      <c r="O38" s="50"/>
    </row>
    <row r="39" spans="1:15" x14ac:dyDescent="0.25">
      <c r="A39" s="16" t="s">
        <v>8</v>
      </c>
      <c r="B39" s="16"/>
      <c r="C39" s="8">
        <v>2100.7399999999998</v>
      </c>
      <c r="D39" s="4"/>
      <c r="E39" s="57"/>
      <c r="F39" s="56"/>
      <c r="G39" s="57"/>
      <c r="H39" s="59"/>
      <c r="I39" s="50"/>
      <c r="J39" s="50"/>
      <c r="K39" s="50"/>
      <c r="L39" s="55"/>
      <c r="M39" s="50"/>
      <c r="N39" s="50"/>
      <c r="O39" s="50"/>
    </row>
    <row r="40" spans="1:15" x14ac:dyDescent="0.25">
      <c r="A40" s="16" t="s">
        <v>14</v>
      </c>
      <c r="B40" s="16"/>
      <c r="C40" s="8">
        <v>1667.64</v>
      </c>
      <c r="D40" s="4"/>
      <c r="E40" s="10"/>
      <c r="F40" s="51"/>
      <c r="G40" s="60"/>
      <c r="H40" s="50"/>
      <c r="I40" s="50"/>
      <c r="J40" s="50"/>
      <c r="K40" s="50"/>
      <c r="L40" s="55"/>
      <c r="M40" s="50"/>
      <c r="N40" s="50"/>
      <c r="O40" s="50"/>
    </row>
    <row r="41" spans="1:15" x14ac:dyDescent="0.25">
      <c r="A41" s="73" t="s">
        <v>9</v>
      </c>
      <c r="B41" s="74"/>
      <c r="C41" s="63">
        <f>SUM(C33:C40)</f>
        <v>10306.899999999998</v>
      </c>
      <c r="D41" s="46"/>
      <c r="E41" s="10"/>
      <c r="F41" s="51"/>
      <c r="G41" s="50"/>
      <c r="H41" s="50"/>
      <c r="I41" s="50"/>
      <c r="J41" s="50"/>
      <c r="K41" s="50"/>
      <c r="L41" s="50"/>
      <c r="M41" s="50"/>
      <c r="N41" s="50"/>
      <c r="O41" s="50"/>
    </row>
    <row r="42" spans="1:15" ht="16.5" thickBot="1" x14ac:dyDescent="0.3">
      <c r="A42" s="1"/>
      <c r="B42" s="1"/>
      <c r="C42" s="1"/>
      <c r="D42" s="46"/>
      <c r="E42" s="61"/>
      <c r="F42" s="50"/>
      <c r="G42" s="50"/>
      <c r="H42" s="50"/>
      <c r="I42" s="50"/>
      <c r="J42" s="50"/>
      <c r="K42" s="50"/>
      <c r="L42" s="50"/>
      <c r="M42" s="50"/>
      <c r="N42" s="50"/>
      <c r="O42" s="50"/>
    </row>
    <row r="43" spans="1:15" x14ac:dyDescent="0.25">
      <c r="A43" s="70" t="s">
        <v>4</v>
      </c>
      <c r="B43" s="71"/>
      <c r="C43" s="72"/>
      <c r="D43" s="46"/>
      <c r="E43" s="61"/>
      <c r="F43" s="50"/>
      <c r="G43" s="50"/>
      <c r="H43" s="50"/>
      <c r="I43" s="50"/>
      <c r="J43" s="50"/>
      <c r="K43" s="50"/>
      <c r="L43" s="50"/>
      <c r="M43" s="50"/>
      <c r="N43" s="50"/>
      <c r="O43" s="50"/>
    </row>
    <row r="44" spans="1:15" x14ac:dyDescent="0.25">
      <c r="A44" s="18" t="s">
        <v>57</v>
      </c>
      <c r="B44" s="18"/>
      <c r="C44" s="19">
        <v>8796.39</v>
      </c>
      <c r="D44" s="47"/>
      <c r="E44" s="46"/>
    </row>
    <row r="45" spans="1:15" x14ac:dyDescent="0.25">
      <c r="A45" s="42" t="s">
        <v>15</v>
      </c>
      <c r="B45" s="42"/>
      <c r="C45" s="8">
        <v>6235.28</v>
      </c>
      <c r="D45" s="47"/>
      <c r="E45" s="46"/>
    </row>
    <row r="46" spans="1:15" x14ac:dyDescent="0.25">
      <c r="A46" s="42" t="s">
        <v>16</v>
      </c>
      <c r="B46" s="42"/>
      <c r="C46" s="8">
        <v>8475.27</v>
      </c>
      <c r="D46" s="47"/>
      <c r="E46" s="46"/>
    </row>
    <row r="47" spans="1:15" x14ac:dyDescent="0.25">
      <c r="A47" s="42" t="s">
        <v>17</v>
      </c>
      <c r="B47" s="42"/>
      <c r="C47" s="8">
        <v>-7372.65</v>
      </c>
      <c r="D47" s="47"/>
      <c r="E47" s="46"/>
    </row>
    <row r="48" spans="1:15" x14ac:dyDescent="0.25">
      <c r="A48" s="42" t="s">
        <v>21</v>
      </c>
      <c r="B48" s="42"/>
      <c r="C48" s="8">
        <v>8642.64</v>
      </c>
      <c r="D48" s="47"/>
      <c r="E48" s="46"/>
    </row>
    <row r="49" spans="1:5" x14ac:dyDescent="0.25">
      <c r="A49" s="42" t="s">
        <v>22</v>
      </c>
      <c r="B49" s="42"/>
      <c r="C49" s="8">
        <v>10025.75</v>
      </c>
      <c r="D49" s="47"/>
      <c r="E49" s="46"/>
    </row>
    <row r="50" spans="1:5" x14ac:dyDescent="0.25">
      <c r="A50" s="42" t="s">
        <v>23</v>
      </c>
      <c r="B50" s="42"/>
      <c r="C50" s="8">
        <v>9188.99</v>
      </c>
      <c r="D50" s="47"/>
      <c r="E50" s="46"/>
    </row>
    <row r="51" spans="1:5" x14ac:dyDescent="0.25">
      <c r="A51" s="42" t="s">
        <v>24</v>
      </c>
      <c r="B51" s="42"/>
      <c r="C51" s="8">
        <v>9193.75</v>
      </c>
      <c r="D51" s="47"/>
      <c r="E51" s="46"/>
    </row>
    <row r="52" spans="1:5" x14ac:dyDescent="0.25">
      <c r="A52" s="42" t="s">
        <v>25</v>
      </c>
      <c r="B52" s="42"/>
      <c r="C52" s="8">
        <f>9217.39-483.23</f>
        <v>8734.16</v>
      </c>
      <c r="D52" s="47"/>
      <c r="E52" s="46"/>
    </row>
    <row r="53" spans="1:5" x14ac:dyDescent="0.25">
      <c r="A53" s="42" t="s">
        <v>26</v>
      </c>
      <c r="B53" s="42"/>
      <c r="C53" s="8">
        <f>9560.26-1328.9</f>
        <v>8231.36</v>
      </c>
      <c r="D53" s="47"/>
      <c r="E53" s="46"/>
    </row>
    <row r="54" spans="1:5" x14ac:dyDescent="0.25">
      <c r="A54" s="42" t="s">
        <v>27</v>
      </c>
      <c r="B54" s="42"/>
      <c r="C54" s="8">
        <v>9565.73</v>
      </c>
      <c r="D54" s="47"/>
      <c r="E54" s="46"/>
    </row>
    <row r="55" spans="1:5" x14ac:dyDescent="0.25">
      <c r="A55" s="42" t="s">
        <v>28</v>
      </c>
      <c r="B55" s="42"/>
      <c r="C55" s="8">
        <f>10091.44-2821.17</f>
        <v>7270.27</v>
      </c>
      <c r="D55" s="47"/>
      <c r="E55" s="46"/>
    </row>
    <row r="56" spans="1:5" x14ac:dyDescent="0.25">
      <c r="A56" s="21" t="s">
        <v>29</v>
      </c>
      <c r="B56" s="21"/>
      <c r="C56" s="8">
        <v>8178.02</v>
      </c>
      <c r="D56" s="47"/>
      <c r="E56" s="46"/>
    </row>
    <row r="57" spans="1:5" x14ac:dyDescent="0.25">
      <c r="A57" s="66" t="s">
        <v>30</v>
      </c>
      <c r="B57" s="66"/>
      <c r="C57" s="8">
        <v>4126.83</v>
      </c>
      <c r="D57" s="47"/>
      <c r="E57" s="46"/>
    </row>
    <row r="58" spans="1:5" x14ac:dyDescent="0.25">
      <c r="A58" s="66" t="s">
        <v>36</v>
      </c>
      <c r="B58" s="66"/>
      <c r="C58" s="8">
        <f>10181.73-1138.44-1955.6</f>
        <v>7087.6899999999987</v>
      </c>
      <c r="D58" s="47"/>
      <c r="E58" s="46"/>
    </row>
    <row r="59" spans="1:5" x14ac:dyDescent="0.25">
      <c r="A59" s="66" t="s">
        <v>37</v>
      </c>
      <c r="B59" s="66"/>
      <c r="C59" s="8">
        <v>-41547.769999999997</v>
      </c>
      <c r="D59" s="47"/>
      <c r="E59" s="46"/>
    </row>
    <row r="60" spans="1:5" x14ac:dyDescent="0.25">
      <c r="A60" s="66" t="s">
        <v>38</v>
      </c>
      <c r="B60" s="66"/>
      <c r="C60" s="8">
        <f>9723-6715.38</f>
        <v>3007.62</v>
      </c>
      <c r="D60" s="47"/>
      <c r="E60" s="46"/>
    </row>
    <row r="61" spans="1:5" x14ac:dyDescent="0.25">
      <c r="A61" s="66" t="s">
        <v>39</v>
      </c>
      <c r="B61" s="66"/>
      <c r="C61" s="8">
        <f>9797.81-5536.84</f>
        <v>4260.9699999999993</v>
      </c>
      <c r="D61" s="46"/>
      <c r="E61" s="46"/>
    </row>
    <row r="62" spans="1:5" x14ac:dyDescent="0.25">
      <c r="A62" s="66" t="s">
        <v>40</v>
      </c>
      <c r="B62" s="66"/>
      <c r="C62" s="8">
        <f>10029.24-4327.28</f>
        <v>5701.96</v>
      </c>
      <c r="D62" s="46"/>
      <c r="E62" s="46"/>
    </row>
    <row r="63" spans="1:5" x14ac:dyDescent="0.25">
      <c r="A63" s="66" t="s">
        <v>41</v>
      </c>
      <c r="B63" s="66"/>
      <c r="C63" s="8">
        <f>10684.62-6292.64</f>
        <v>4391.9800000000005</v>
      </c>
      <c r="D63" s="48"/>
    </row>
    <row r="64" spans="1:5" x14ac:dyDescent="0.25">
      <c r="A64" s="66" t="s">
        <v>42</v>
      </c>
      <c r="B64" s="66"/>
      <c r="C64" s="8">
        <v>-321.7</v>
      </c>
      <c r="D64" s="48"/>
    </row>
    <row r="65" spans="1:4" x14ac:dyDescent="0.25">
      <c r="A65" s="66" t="s">
        <v>43</v>
      </c>
      <c r="B65" s="66"/>
      <c r="C65" s="8">
        <v>7626.68</v>
      </c>
      <c r="D65" s="48"/>
    </row>
    <row r="66" spans="1:4" x14ac:dyDescent="0.25">
      <c r="A66" s="66" t="s">
        <v>44</v>
      </c>
      <c r="B66" s="66"/>
      <c r="C66" s="8">
        <v>11748.16</v>
      </c>
      <c r="D66" s="48"/>
    </row>
    <row r="67" spans="1:4" x14ac:dyDescent="0.25">
      <c r="A67" s="66" t="s">
        <v>45</v>
      </c>
      <c r="B67" s="66"/>
      <c r="C67" s="8">
        <v>4925.03</v>
      </c>
      <c r="D67" s="48"/>
    </row>
    <row r="68" spans="1:4" x14ac:dyDescent="0.25">
      <c r="A68" s="66" t="s">
        <v>52</v>
      </c>
      <c r="B68" s="66"/>
      <c r="C68" s="8">
        <v>14475.01</v>
      </c>
      <c r="D68" s="48"/>
    </row>
    <row r="69" spans="1:4" x14ac:dyDescent="0.25">
      <c r="A69" s="66" t="s">
        <v>53</v>
      </c>
      <c r="B69" s="66"/>
      <c r="C69" s="8">
        <v>11787.39</v>
      </c>
    </row>
    <row r="70" spans="1:4" x14ac:dyDescent="0.25">
      <c r="A70" s="66" t="s">
        <v>54</v>
      </c>
      <c r="B70" s="66"/>
      <c r="C70" s="8">
        <v>-6890.27</v>
      </c>
    </row>
    <row r="71" spans="1:4" x14ac:dyDescent="0.25">
      <c r="A71" s="66" t="s">
        <v>58</v>
      </c>
      <c r="B71" s="66"/>
      <c r="C71" s="8">
        <v>-26258.33</v>
      </c>
    </row>
    <row r="72" spans="1:4" x14ac:dyDescent="0.25">
      <c r="A72" s="66" t="s">
        <v>59</v>
      </c>
      <c r="B72" s="66"/>
      <c r="C72" s="8">
        <v>6334.53</v>
      </c>
    </row>
    <row r="73" spans="1:4" x14ac:dyDescent="0.25">
      <c r="A73" s="66" t="s">
        <v>79</v>
      </c>
      <c r="B73" s="66"/>
      <c r="C73" s="8">
        <v>4686.6899999999996</v>
      </c>
    </row>
    <row r="74" spans="1:4" x14ac:dyDescent="0.25">
      <c r="A74" s="75" t="s">
        <v>9</v>
      </c>
      <c r="B74" s="76"/>
      <c r="C74" s="20">
        <f>SUM(C44:C73)</f>
        <v>110307.43000000002</v>
      </c>
    </row>
    <row r="75" spans="1:4" x14ac:dyDescent="0.25">
      <c r="C75" s="49"/>
    </row>
    <row r="76" spans="1:4" x14ac:dyDescent="0.25">
      <c r="C76" s="49"/>
    </row>
    <row r="77" spans="1:4" x14ac:dyDescent="0.25">
      <c r="C77" s="62"/>
    </row>
  </sheetData>
  <mergeCells count="27">
    <mergeCell ref="B1:E1"/>
    <mergeCell ref="B2:E2"/>
    <mergeCell ref="A28:C28"/>
    <mergeCell ref="D28:E28"/>
    <mergeCell ref="A29:C29"/>
    <mergeCell ref="D29:E29"/>
    <mergeCell ref="A65:B65"/>
    <mergeCell ref="A32:C32"/>
    <mergeCell ref="A41:B41"/>
    <mergeCell ref="A43:C43"/>
    <mergeCell ref="A57:B57"/>
    <mergeCell ref="A58:B58"/>
    <mergeCell ref="A59:B59"/>
    <mergeCell ref="A60:B60"/>
    <mergeCell ref="A61:B61"/>
    <mergeCell ref="A62:B62"/>
    <mergeCell ref="A63:B63"/>
    <mergeCell ref="A64:B64"/>
    <mergeCell ref="A72:B72"/>
    <mergeCell ref="A74:B74"/>
    <mergeCell ref="A66:B66"/>
    <mergeCell ref="A67:B67"/>
    <mergeCell ref="A68:B68"/>
    <mergeCell ref="A69:B69"/>
    <mergeCell ref="A70:B70"/>
    <mergeCell ref="A71:B71"/>
    <mergeCell ref="A73:B73"/>
  </mergeCells>
  <conditionalFormatting sqref="F33:F40 C33:C40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Machado Varjão Nascimento</dc:creator>
  <cp:lastModifiedBy>Washington Luis Garcia</cp:lastModifiedBy>
  <cp:lastPrinted>2019-01-11T11:36:14Z</cp:lastPrinted>
  <dcterms:created xsi:type="dcterms:W3CDTF">2017-10-02T11:19:13Z</dcterms:created>
  <dcterms:modified xsi:type="dcterms:W3CDTF">2020-05-18T15:18:38Z</dcterms:modified>
</cp:coreProperties>
</file>