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9 Planilha Prestacao de Contas Mensal  - Prefeitura Municipal de Guaimbe\"/>
    </mc:Choice>
  </mc:AlternateContent>
  <xr:revisionPtr revIDLastSave="0" documentId="13_ncr:1_{F6F8F2D0-83F7-4D82-BFFC-EE2DF6DC4B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vereiro-19 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2" l="1"/>
  <c r="D27" i="12"/>
  <c r="C67" i="12" l="1"/>
  <c r="C65" i="12"/>
  <c r="C62" i="12"/>
  <c r="C60" i="12"/>
  <c r="C59" i="12"/>
  <c r="C45" i="12"/>
  <c r="C68" i="12" l="1"/>
  <c r="C35" i="12" l="1"/>
  <c r="C4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38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4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<sst xmlns="http://schemas.openxmlformats.org/spreadsheetml/2006/main" count="81" uniqueCount="64">
  <si>
    <t>Data</t>
  </si>
  <si>
    <t>Documento</t>
  </si>
  <si>
    <t>Histórico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</si>
  <si>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</si>
  <si>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</si>
  <si>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</si>
  <si>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</si>
  <si>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</si>
  <si>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</si>
  <si>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</si>
  <si>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SALDO A DEVOLVER</t>
  </si>
  <si>
    <t>Provisões 07/2017</t>
  </si>
  <si>
    <t>Provisões 08/2017</t>
  </si>
  <si>
    <t xml:space="preserve">RELATÓRIO DE TARIFAS 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</si>
  <si>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</si>
  <si>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</si>
  <si>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</si>
  <si>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</si>
  <si>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</si>
  <si>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</si>
  <si>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</si>
  <si>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</si>
  <si>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</si>
  <si>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</si>
  <si>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</si>
  <si>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</si>
  <si>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</si>
  <si>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</si>
  <si>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Provisões 03/2018</t>
  </si>
  <si>
    <t>Provisões 04/2018</t>
  </si>
  <si>
    <t>Provisões 05/2018</t>
  </si>
  <si>
    <t>Provisões 06/2018</t>
  </si>
  <si>
    <t>Provisões 07/2018</t>
  </si>
  <si>
    <t>Provisões 08/2018</t>
  </si>
  <si>
    <t>Provisões 09/2018</t>
  </si>
  <si>
    <t>Provisões 10/2018</t>
  </si>
  <si>
    <t>Plantões Médicos</t>
  </si>
  <si>
    <t>Pgto cartão Alelo</t>
  </si>
  <si>
    <t>Recebimento Prefeitura Guaimbe</t>
  </si>
  <si>
    <t>Cred Ted</t>
  </si>
  <si>
    <t>IRRF PJ</t>
  </si>
  <si>
    <t>Imposto</t>
  </si>
  <si>
    <t>PIS/COFINS/CSLL</t>
  </si>
  <si>
    <t>INSS</t>
  </si>
  <si>
    <t>Despesas folha de pagamento</t>
  </si>
  <si>
    <t>IRRF PF</t>
  </si>
  <si>
    <t>Boleto</t>
  </si>
  <si>
    <t>Sindicato - Mensalidade</t>
  </si>
  <si>
    <t>Provisões 11/2018</t>
  </si>
  <si>
    <t>Provisões 12/2018</t>
  </si>
  <si>
    <t>Reembolsos de Tarifas bancárias - fev/2019</t>
  </si>
  <si>
    <t>ISS PJ</t>
  </si>
  <si>
    <t>NF 16 Life Serviços Médicos Chq 300100</t>
  </si>
  <si>
    <t>NF 7 MGS Serviços Médicos Chq 300103</t>
  </si>
  <si>
    <t>Folha pagto - Férias Cheq 300096</t>
  </si>
  <si>
    <t>NF 27 Fernanda Menegucci Chq 300104</t>
  </si>
  <si>
    <t>NF 403 Clinica Ginecologia &amp; Vida Ltda envio TEV</t>
  </si>
  <si>
    <t>NF 77 AH Medicina Ltda  Chq 300098</t>
  </si>
  <si>
    <t>NF 46 Gabriel Tiveron Chq 300099</t>
  </si>
  <si>
    <t>NF 261 Ortoclinica Ortopedia Ltda Chq 300105</t>
  </si>
  <si>
    <t>Provisões 01/2019</t>
  </si>
  <si>
    <t>Janeiro - 2019</t>
  </si>
  <si>
    <t>Tarifa</t>
  </si>
  <si>
    <t>Tarifas bancárias - fev/2019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</si>
</sst>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  <numFmt numFmtId="167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.85"/>
      <color indexed="8"/>
      <name val="Times New Roman"/>
      <family val="1"/>
    </font>
    <font>
      <b/>
      <sz val="9"/>
      <color indexed="8"/>
      <name val="Times New Roman"/>
      <family val="1"/>
    </font>
    <font>
      <sz val="9.85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4" fontId="0" fillId="0" borderId="0" xfId="0" applyNumberFormat="1"/>
    <xf numFmtId="0" fontId="4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4" fillId="0" borderId="0" xfId="0" applyNumberFormat="1" applyFont="1"/>
    <xf numFmtId="4" fontId="6" fillId="0" borderId="0" xfId="0" applyNumberFormat="1" applyFont="1" applyAlignment="1">
      <alignment horizontal="right"/>
    </xf>
    <xf numFmtId="44" fontId="7" fillId="0" borderId="1" xfId="1" applyFont="1" applyFill="1" applyBorder="1" applyAlignment="1"/>
    <xf numFmtId="4" fontId="8" fillId="0" borderId="0" xfId="0" applyNumberFormat="1" applyFont="1" applyAlignment="1">
      <alignment horizontal="right"/>
    </xf>
    <xf numFmtId="44" fontId="7" fillId="0" borderId="1" xfId="1" applyFont="1" applyBorder="1" applyAlignment="1"/>
    <xf numFmtId="165" fontId="2" fillId="4" borderId="1" xfId="0" applyNumberFormat="1" applyFont="1" applyFill="1" applyBorder="1"/>
    <xf numFmtId="0" fontId="7" fillId="0" borderId="1" xfId="0" applyFont="1" applyBorder="1"/>
    <xf numFmtId="0" fontId="7" fillId="0" borderId="3" xfId="0" applyFont="1" applyBorder="1"/>
    <xf numFmtId="44" fontId="4" fillId="0" borderId="3" xfId="1" applyFont="1" applyFill="1" applyBorder="1"/>
    <xf numFmtId="44" fontId="4" fillId="0" borderId="1" xfId="1" applyFont="1" applyFill="1" applyBorder="1"/>
    <xf numFmtId="166" fontId="7" fillId="0" borderId="3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4" fontId="7" fillId="0" borderId="1" xfId="1" applyFont="1" applyFill="1" applyBorder="1"/>
    <xf numFmtId="164" fontId="7" fillId="0" borderId="1" xfId="0" quotePrefix="1" applyNumberFormat="1" applyFont="1" applyBorder="1" applyAlignment="1">
      <alignment horizontal="left"/>
    </xf>
    <xf numFmtId="4" fontId="0" fillId="0" borderId="0" xfId="0" applyNumberFormat="1" applyFill="1"/>
    <xf numFmtId="0" fontId="5" fillId="0" borderId="0" xfId="0" applyFont="1" applyFill="1" applyBorder="1"/>
    <xf numFmtId="4" fontId="6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4" fillId="0" borderId="0" xfId="0" applyNumberFormat="1" applyFont="1" applyFill="1" applyBorder="1"/>
    <xf numFmtId="43" fontId="0" fillId="0" borderId="0" xfId="2" applyFont="1" applyFill="1" applyBorder="1"/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8" fontId="9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0" fontId="7" fillId="5" borderId="1" xfId="0" applyFont="1" applyFill="1" applyBorder="1"/>
    <xf numFmtId="166" fontId="7" fillId="5" borderId="3" xfId="0" applyNumberFormat="1" applyFont="1" applyFill="1" applyBorder="1" applyAlignment="1">
      <alignment horizontal="left"/>
    </xf>
    <xf numFmtId="166" fontId="7" fillId="5" borderId="1" xfId="0" applyNumberFormat="1" applyFont="1" applyFill="1" applyBorder="1" applyAlignment="1">
      <alignment horizontal="left"/>
    </xf>
    <xf numFmtId="166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7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44" fontId="5" fillId="0" borderId="0" xfId="1" applyFont="1" applyBorder="1"/>
    <xf numFmtId="49" fontId="7" fillId="0" borderId="1" xfId="0" applyNumberFormat="1" applyFont="1" applyBorder="1"/>
    <xf numFmtId="167" fontId="2" fillId="0" borderId="3" xfId="0" applyNumberFormat="1" applyFont="1" applyFill="1" applyBorder="1" applyAlignment="1">
      <alignment horizontal="right"/>
    </xf>
    <xf numFmtId="167" fontId="7" fillId="0" borderId="1" xfId="0" applyNumberFormat="1" applyFont="1" applyFill="1" applyBorder="1" applyAlignment="1">
      <alignment horizontal="right"/>
    </xf>
    <xf numFmtId="167" fontId="7" fillId="0" borderId="1" xfId="1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7" fontId="7" fillId="0" borderId="3" xfId="1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6" fillId="0" borderId="0" xfId="0" applyFont="1"/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7" fillId="2" borderId="6" xfId="0" applyNumberFormat="1" applyFont="1" applyFill="1" applyBorder="1" applyAlignment="1">
      <alignment horizontal="center"/>
    </xf>
    <xf numFmtId="14" fontId="7" fillId="2" borderId="11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14" fontId="2" fillId="0" borderId="7" xfId="0" applyNumberFormat="1" applyFont="1" applyBorder="1" applyAlignment="1">
      <alignment horizontal="left"/>
    </xf>
    <xf numFmtId="44" fontId="5" fillId="0" borderId="6" xfId="1" applyFont="1" applyBorder="1" applyAlignment="1">
      <alignment horizontal="center"/>
    </xf>
    <xf numFmtId="44" fontId="5" fillId="0" borderId="7" xfId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5"/>
  <sheetViews>
    <sheetView tabSelected="1" workbookViewId="0">
      <selection activeCell="B19" sqref="B19"/>
    </sheetView>
  </sheetViews>
  <sheetFormatPr defaultRowHeight="15" x14ac:dyDescent="0.25"/>
  <cols>
    <col min="1" max="1" width="7" bestFit="1" customWidth="1"/>
    <col min="2" max="2" width="58.28515625" customWidth="1"/>
    <col min="3" max="3" width="28" bestFit="1" customWidth="1"/>
    <col min="4" max="5" width="16.42578125" bestFit="1" customWidth="1"/>
    <col min="6" max="6" width="10.5703125" bestFit="1" customWidth="1"/>
    <col min="7" max="7" width="52" bestFit="1" customWidth="1"/>
    <col min="11" max="11" width="10.5703125" bestFit="1" customWidth="1"/>
  </cols>
  <sheetData>
    <row r="1" spans="1:5" ht="15.75" x14ac:dyDescent="0.25">
      <c r="A1" s="2"/>
      <c r="B1" s="68" t="s">
        <v>3</v>
      </c>
      <c r="C1" s="68"/>
      <c r="D1" s="68"/>
      <c r="E1" s="68"/>
    </row>
    <row r="2" spans="1:5" ht="16.5" thickBot="1" x14ac:dyDescent="0.3">
      <c r="A2" s="2"/>
      <c r="B2" s="69">
        <v>43497</v>
      </c>
      <c r="C2" s="69"/>
      <c r="D2" s="69"/>
      <c r="E2" s="69"/>
    </row>
    <row r="3" spans="1:5" ht="16.5" thickBot="1" x14ac:dyDescent="0.3">
      <c r="A3" s="3" t="s">
        <v>0</v>
      </c>
      <c r="B3" s="4" t="s">
        <v>1</v>
      </c>
      <c r="C3" s="5" t="s">
        <v>2</v>
      </c>
      <c r="D3" s="6" t="s">
        <v>16</v>
      </c>
      <c r="E3" s="6" t="s">
        <v>17</v>
      </c>
    </row>
    <row r="4" spans="1:5" ht="15.75" x14ac:dyDescent="0.25">
      <c r="A4" s="20">
        <v>43497</v>
      </c>
      <c r="B4" s="16" t="s">
        <v>37</v>
      </c>
      <c r="C4" s="22" t="s">
        <v>46</v>
      </c>
      <c r="D4" s="18">
        <v>3750</v>
      </c>
      <c r="E4" s="57"/>
    </row>
    <row r="5" spans="1:5" ht="15.75" x14ac:dyDescent="0.25">
      <c r="A5" s="19">
        <v>43501</v>
      </c>
      <c r="B5" s="50" t="s">
        <v>63</v>
      </c>
      <c r="C5" s="49" t="s">
        <v>62</v>
      </c>
      <c r="D5" s="18">
        <v>99</v>
      </c>
      <c r="E5" s="57"/>
    </row>
    <row r="6" spans="1:5" ht="15.75" x14ac:dyDescent="0.25">
      <c r="A6" s="19">
        <v>43502</v>
      </c>
      <c r="B6" s="16" t="s">
        <v>38</v>
      </c>
      <c r="C6" s="16" t="s">
        <v>39</v>
      </c>
      <c r="D6" s="17"/>
      <c r="E6" s="59">
        <v>90925.97</v>
      </c>
    </row>
    <row r="7" spans="1:5" ht="15.75" x14ac:dyDescent="0.25">
      <c r="A7" s="19">
        <v>43502</v>
      </c>
      <c r="B7" s="15" t="s">
        <v>44</v>
      </c>
      <c r="C7" s="55" t="s">
        <v>61</v>
      </c>
      <c r="D7" s="18">
        <v>23628.35</v>
      </c>
      <c r="E7" s="58"/>
    </row>
    <row r="8" spans="1:5" ht="15.75" x14ac:dyDescent="0.25">
      <c r="A8" s="19">
        <v>43504</v>
      </c>
      <c r="B8" s="50" t="s">
        <v>50</v>
      </c>
      <c r="C8" s="49"/>
      <c r="D8" s="18"/>
      <c r="E8" s="57">
        <v>99</v>
      </c>
    </row>
    <row r="9" spans="1:5" ht="15.75" x14ac:dyDescent="0.25">
      <c r="A9" s="20">
        <v>43475</v>
      </c>
      <c r="B9" s="15" t="s">
        <v>51</v>
      </c>
      <c r="C9" s="15" t="s">
        <v>41</v>
      </c>
      <c r="D9" s="18">
        <v>151.84</v>
      </c>
      <c r="E9" s="58"/>
    </row>
    <row r="10" spans="1:5" ht="15.75" x14ac:dyDescent="0.25">
      <c r="A10" s="19">
        <v>43508</v>
      </c>
      <c r="B10" s="42" t="s">
        <v>52</v>
      </c>
      <c r="C10" s="15" t="s">
        <v>36</v>
      </c>
      <c r="D10" s="17">
        <v>7143.48</v>
      </c>
      <c r="E10" s="60"/>
    </row>
    <row r="11" spans="1:5" ht="15.75" x14ac:dyDescent="0.25">
      <c r="A11" s="19">
        <v>43508</v>
      </c>
      <c r="B11" s="42" t="s">
        <v>53</v>
      </c>
      <c r="C11" s="15" t="s">
        <v>36</v>
      </c>
      <c r="D11" s="17">
        <v>1763.83</v>
      </c>
      <c r="E11" s="56"/>
    </row>
    <row r="12" spans="1:5" ht="15.75" x14ac:dyDescent="0.25">
      <c r="A12" s="19">
        <v>43509</v>
      </c>
      <c r="B12" s="42" t="s">
        <v>54</v>
      </c>
      <c r="C12" s="15"/>
      <c r="D12" s="17">
        <v>3750.5</v>
      </c>
      <c r="E12" s="56"/>
    </row>
    <row r="13" spans="1:5" ht="15.75" x14ac:dyDescent="0.25">
      <c r="A13" s="19">
        <v>43510</v>
      </c>
      <c r="B13" s="43" t="s">
        <v>55</v>
      </c>
      <c r="C13" s="15" t="s">
        <v>36</v>
      </c>
      <c r="D13" s="17">
        <v>5760</v>
      </c>
      <c r="E13" s="56"/>
    </row>
    <row r="14" spans="1:5" ht="15.75" x14ac:dyDescent="0.25">
      <c r="A14" s="19">
        <v>43511</v>
      </c>
      <c r="B14" s="16" t="s">
        <v>56</v>
      </c>
      <c r="C14" s="15" t="s">
        <v>36</v>
      </c>
      <c r="D14" s="17">
        <v>1058.4000000000001</v>
      </c>
      <c r="E14" s="56"/>
    </row>
    <row r="15" spans="1:5" ht="15.75" x14ac:dyDescent="0.25">
      <c r="A15" s="44">
        <v>43514</v>
      </c>
      <c r="B15" s="45" t="s">
        <v>57</v>
      </c>
      <c r="C15" s="51" t="s">
        <v>36</v>
      </c>
      <c r="D15" s="17">
        <v>2800</v>
      </c>
      <c r="E15" s="56"/>
    </row>
    <row r="16" spans="1:5" ht="15.75" x14ac:dyDescent="0.25">
      <c r="A16" s="44">
        <v>43515</v>
      </c>
      <c r="B16" s="48" t="s">
        <v>58</v>
      </c>
      <c r="C16" s="46" t="s">
        <v>36</v>
      </c>
      <c r="D16" s="17">
        <v>2449.48</v>
      </c>
      <c r="E16" s="56"/>
    </row>
    <row r="17" spans="1:5" ht="15.75" x14ac:dyDescent="0.25">
      <c r="A17" s="44">
        <v>43515</v>
      </c>
      <c r="B17" s="15" t="s">
        <v>59</v>
      </c>
      <c r="C17" s="46" t="s">
        <v>36</v>
      </c>
      <c r="D17" s="17">
        <v>4138.78</v>
      </c>
      <c r="E17" s="56"/>
    </row>
    <row r="18" spans="1:5" ht="15.75" x14ac:dyDescent="0.25">
      <c r="A18" s="44">
        <v>43516</v>
      </c>
      <c r="B18" s="46" t="s">
        <v>42</v>
      </c>
      <c r="C18" s="46" t="s">
        <v>41</v>
      </c>
      <c r="D18" s="17">
        <v>670.07</v>
      </c>
      <c r="E18" s="56"/>
    </row>
    <row r="19" spans="1:5" ht="15.75" x14ac:dyDescent="0.25">
      <c r="A19" s="44">
        <v>43516</v>
      </c>
      <c r="B19" s="48" t="s">
        <v>40</v>
      </c>
      <c r="C19" s="46" t="s">
        <v>41</v>
      </c>
      <c r="D19" s="17">
        <v>136.35</v>
      </c>
      <c r="E19" s="56"/>
    </row>
    <row r="20" spans="1:5" ht="15.75" x14ac:dyDescent="0.25">
      <c r="A20" s="44">
        <v>43516</v>
      </c>
      <c r="B20" s="48" t="s">
        <v>45</v>
      </c>
      <c r="C20" s="46" t="s">
        <v>41</v>
      </c>
      <c r="D20" s="17">
        <v>276.49</v>
      </c>
      <c r="E20" s="56"/>
    </row>
    <row r="21" spans="1:5" ht="15.75" x14ac:dyDescent="0.25">
      <c r="A21" s="44">
        <v>43516</v>
      </c>
      <c r="B21" s="48" t="s">
        <v>45</v>
      </c>
      <c r="C21" s="46" t="s">
        <v>41</v>
      </c>
      <c r="D21" s="17">
        <v>337.78</v>
      </c>
      <c r="E21" s="56"/>
    </row>
    <row r="22" spans="1:5" ht="15.75" x14ac:dyDescent="0.25">
      <c r="A22" s="44">
        <v>43516</v>
      </c>
      <c r="B22" s="48" t="s">
        <v>47</v>
      </c>
      <c r="C22" s="46" t="s">
        <v>46</v>
      </c>
      <c r="D22" s="17">
        <v>276</v>
      </c>
      <c r="E22" s="56"/>
    </row>
    <row r="23" spans="1:5" ht="15.75" x14ac:dyDescent="0.25">
      <c r="A23" s="44">
        <v>43516</v>
      </c>
      <c r="B23" s="48" t="s">
        <v>43</v>
      </c>
      <c r="C23" s="46" t="s">
        <v>41</v>
      </c>
      <c r="D23" s="17">
        <v>3273.07</v>
      </c>
      <c r="E23" s="56"/>
    </row>
    <row r="24" spans="1:5" ht="15.75" x14ac:dyDescent="0.25">
      <c r="A24" s="44">
        <v>43524</v>
      </c>
      <c r="B24" s="16" t="s">
        <v>37</v>
      </c>
      <c r="C24" s="22" t="s">
        <v>46</v>
      </c>
      <c r="D24" s="18">
        <v>3500</v>
      </c>
      <c r="E24" s="56"/>
    </row>
    <row r="25" spans="1:5" ht="15.75" x14ac:dyDescent="0.25">
      <c r="A25" s="20"/>
      <c r="B25" s="41"/>
      <c r="C25" s="49"/>
      <c r="D25" s="18"/>
      <c r="E25" s="47"/>
    </row>
    <row r="26" spans="1:5" ht="15.75" x14ac:dyDescent="0.25">
      <c r="A26" s="82"/>
      <c r="B26" s="83"/>
      <c r="C26" s="83"/>
      <c r="D26" s="83"/>
      <c r="E26" s="84"/>
    </row>
    <row r="27" spans="1:5" ht="15.75" x14ac:dyDescent="0.25">
      <c r="A27" s="85" t="s">
        <v>14</v>
      </c>
      <c r="B27" s="86"/>
      <c r="C27" s="87"/>
      <c r="D27" s="88">
        <f>SUM(E4:E25)</f>
        <v>91024.97</v>
      </c>
      <c r="E27" s="89"/>
    </row>
    <row r="28" spans="1:5" ht="15.75" x14ac:dyDescent="0.25">
      <c r="A28" s="85" t="s">
        <v>15</v>
      </c>
      <c r="B28" s="86"/>
      <c r="C28" s="87"/>
      <c r="D28" s="88">
        <f>SUM(D4:D25)</f>
        <v>64963.42</v>
      </c>
      <c r="E28" s="89"/>
    </row>
    <row r="29" spans="1:5" ht="15.75" x14ac:dyDescent="0.25">
      <c r="A29" s="7"/>
      <c r="B29" s="8"/>
      <c r="C29" s="8"/>
      <c r="D29" s="9"/>
      <c r="E29" s="10"/>
    </row>
    <row r="30" spans="1:5" ht="16.5" thickBot="1" x14ac:dyDescent="0.3">
      <c r="A30" s="78" t="s">
        <v>13</v>
      </c>
      <c r="B30" s="79"/>
      <c r="C30" s="80"/>
      <c r="D30" s="9"/>
      <c r="E30" s="10"/>
    </row>
    <row r="31" spans="1:5" ht="15.75" x14ac:dyDescent="0.25">
      <c r="A31" s="90"/>
      <c r="B31" s="91"/>
      <c r="C31" s="13"/>
      <c r="D31" s="9"/>
      <c r="E31" s="10"/>
    </row>
    <row r="32" spans="1:5" ht="15.75" x14ac:dyDescent="0.25">
      <c r="A32" s="70"/>
      <c r="B32" s="71"/>
      <c r="C32" s="13"/>
      <c r="D32" s="9"/>
      <c r="E32" s="10"/>
    </row>
    <row r="33" spans="1:15" ht="15.75" x14ac:dyDescent="0.25">
      <c r="A33" s="70"/>
      <c r="B33" s="71"/>
      <c r="C33" s="11"/>
      <c r="D33" s="9"/>
      <c r="E33" s="10"/>
    </row>
    <row r="34" spans="1:15" ht="15.75" x14ac:dyDescent="0.25">
      <c r="A34" s="70"/>
      <c r="B34" s="71"/>
      <c r="C34" s="11"/>
      <c r="D34" s="9"/>
      <c r="E34" s="10"/>
    </row>
    <row r="35" spans="1:15" ht="15.75" x14ac:dyDescent="0.25">
      <c r="A35" s="72" t="s">
        <v>10</v>
      </c>
      <c r="B35" s="73"/>
      <c r="C35" s="14">
        <f>SUM(C31:C34)</f>
        <v>0</v>
      </c>
      <c r="D35" s="9"/>
      <c r="E35" s="10"/>
    </row>
    <row r="36" spans="1:15" ht="16.5" thickBot="1" x14ac:dyDescent="0.3">
      <c r="A36" s="7"/>
      <c r="B36" s="8"/>
      <c r="C36" s="8"/>
      <c r="D36" s="9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.75" x14ac:dyDescent="0.25">
      <c r="A37" s="65" t="s">
        <v>4</v>
      </c>
      <c r="B37" s="66"/>
      <c r="C37" s="67"/>
      <c r="D37" s="12"/>
      <c r="E37" s="27"/>
      <c r="F37" s="28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5.75" x14ac:dyDescent="0.25">
      <c r="A38" s="61" t="s">
        <v>5</v>
      </c>
      <c r="B38" s="61"/>
      <c r="C38" s="21">
        <v>2425.79</v>
      </c>
      <c r="D38" s="12"/>
      <c r="E38" s="64"/>
      <c r="F38" s="29"/>
      <c r="G38" s="30"/>
      <c r="H38" s="31"/>
      <c r="I38" s="26"/>
      <c r="J38" s="26"/>
      <c r="K38" s="26"/>
      <c r="L38" s="32"/>
      <c r="M38" s="26"/>
      <c r="N38" s="26"/>
      <c r="O38" s="26"/>
    </row>
    <row r="39" spans="1:15" ht="15.75" x14ac:dyDescent="0.25">
      <c r="A39" s="61" t="s">
        <v>23</v>
      </c>
      <c r="B39" s="61"/>
      <c r="C39" s="21">
        <v>194.06</v>
      </c>
      <c r="D39" s="12"/>
      <c r="E39" s="64"/>
      <c r="F39" s="34"/>
      <c r="G39" s="35"/>
      <c r="H39" s="36"/>
      <c r="I39" s="26"/>
      <c r="J39" s="26"/>
      <c r="K39" s="26"/>
      <c r="L39" s="32"/>
      <c r="M39" s="26"/>
      <c r="N39" s="26"/>
      <c r="O39" s="26"/>
    </row>
    <row r="40" spans="1:15" ht="15.75" x14ac:dyDescent="0.25">
      <c r="A40" s="63" t="s">
        <v>6</v>
      </c>
      <c r="B40" s="63"/>
      <c r="C40" s="21">
        <v>24.26</v>
      </c>
      <c r="D40" s="12"/>
      <c r="E40" s="64"/>
      <c r="F40" s="34"/>
      <c r="G40" s="35"/>
      <c r="H40" s="36"/>
      <c r="I40" s="26"/>
      <c r="J40" s="26"/>
      <c r="K40" s="26"/>
      <c r="L40" s="32"/>
      <c r="M40" s="26"/>
      <c r="N40" s="26"/>
      <c r="O40" s="26"/>
    </row>
    <row r="41" spans="1:15" ht="15.75" x14ac:dyDescent="0.25">
      <c r="A41" s="63" t="s">
        <v>24</v>
      </c>
      <c r="B41" s="63"/>
      <c r="C41" s="21">
        <v>32.340000000000003</v>
      </c>
      <c r="D41" s="12"/>
      <c r="E41" s="64"/>
      <c r="F41" s="34"/>
      <c r="G41" s="35"/>
      <c r="H41" s="37"/>
      <c r="I41" s="26"/>
      <c r="J41" s="26"/>
      <c r="K41" s="26"/>
      <c r="L41" s="32"/>
      <c r="M41" s="26"/>
      <c r="N41" s="26"/>
      <c r="O41" s="26"/>
    </row>
    <row r="42" spans="1:15" ht="15.75" x14ac:dyDescent="0.25">
      <c r="A42" s="63" t="s">
        <v>7</v>
      </c>
      <c r="B42" s="63"/>
      <c r="C42" s="21">
        <v>3234.37</v>
      </c>
      <c r="D42" s="12"/>
      <c r="E42" s="64"/>
      <c r="F42" s="34"/>
      <c r="G42" s="35"/>
      <c r="H42" s="37"/>
      <c r="I42" s="26"/>
      <c r="J42" s="26"/>
      <c r="K42" s="26"/>
      <c r="L42" s="32"/>
      <c r="M42" s="26"/>
      <c r="N42" s="26"/>
      <c r="O42" s="26"/>
    </row>
    <row r="43" spans="1:15" ht="15.75" x14ac:dyDescent="0.25">
      <c r="A43" s="61" t="s">
        <v>25</v>
      </c>
      <c r="B43" s="61"/>
      <c r="C43" s="21">
        <v>258.75</v>
      </c>
      <c r="D43" s="12"/>
      <c r="E43" s="64"/>
      <c r="F43" s="34"/>
      <c r="G43" s="35"/>
      <c r="H43" s="37"/>
      <c r="I43" s="26"/>
      <c r="J43" s="26"/>
      <c r="K43" s="26"/>
      <c r="L43" s="32"/>
      <c r="M43" s="26"/>
      <c r="N43" s="26"/>
      <c r="O43" s="26"/>
    </row>
    <row r="44" spans="1:15" ht="15.75" x14ac:dyDescent="0.25">
      <c r="A44" s="63" t="s">
        <v>8</v>
      </c>
      <c r="B44" s="63"/>
      <c r="C44" s="21">
        <v>1979.91</v>
      </c>
      <c r="D44" s="9"/>
      <c r="E44" s="33"/>
      <c r="F44" s="34"/>
      <c r="G44" s="35"/>
      <c r="H44" s="37"/>
      <c r="I44" s="26"/>
      <c r="J44" s="26"/>
      <c r="K44" s="26"/>
      <c r="L44" s="32"/>
      <c r="M44" s="26"/>
      <c r="N44" s="26"/>
      <c r="O44" s="26"/>
    </row>
    <row r="45" spans="1:15" ht="15.75" x14ac:dyDescent="0.25">
      <c r="A45" s="63" t="s">
        <v>18</v>
      </c>
      <c r="B45" s="63"/>
      <c r="C45" s="21">
        <f>899.16+674.36</f>
        <v>1573.52</v>
      </c>
      <c r="D45" s="9"/>
      <c r="E45" s="27"/>
      <c r="F45" s="28"/>
      <c r="G45" s="38"/>
      <c r="H45" s="26"/>
      <c r="I45" s="26"/>
      <c r="J45" s="26"/>
      <c r="K45" s="26"/>
      <c r="L45" s="32"/>
      <c r="M45" s="26"/>
      <c r="N45" s="26"/>
      <c r="O45" s="26"/>
    </row>
    <row r="46" spans="1:15" ht="15.75" x14ac:dyDescent="0.25">
      <c r="A46" s="72" t="s">
        <v>9</v>
      </c>
      <c r="B46" s="73"/>
      <c r="C46" s="14">
        <f>SUM(C38:C45)</f>
        <v>9723</v>
      </c>
      <c r="D46" s="1"/>
      <c r="E46" s="39"/>
      <c r="F46" s="28"/>
      <c r="G46" s="26"/>
      <c r="H46" s="26"/>
      <c r="I46" s="26"/>
      <c r="J46" s="26"/>
      <c r="K46" s="26"/>
      <c r="L46" s="26"/>
      <c r="M46" s="26"/>
      <c r="N46" s="26"/>
      <c r="O46" s="26"/>
    </row>
    <row r="47" spans="1:15" ht="16.5" thickBot="1" x14ac:dyDescent="0.3">
      <c r="A47" s="2"/>
      <c r="B47" s="2"/>
      <c r="C47" s="2"/>
      <c r="D47" s="1"/>
      <c r="E47" s="40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.75" x14ac:dyDescent="0.25">
      <c r="A48" s="74" t="s">
        <v>4</v>
      </c>
      <c r="B48" s="75"/>
      <c r="C48" s="76"/>
      <c r="D48" s="1"/>
      <c r="E48" s="40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5" ht="15.75" x14ac:dyDescent="0.25">
      <c r="A49" s="62" t="s">
        <v>11</v>
      </c>
      <c r="B49" s="62"/>
      <c r="C49" s="21">
        <v>6519.62</v>
      </c>
      <c r="D49" s="23"/>
      <c r="E49" s="1"/>
    </row>
    <row r="50" spans="1:5" ht="15.75" x14ac:dyDescent="0.25">
      <c r="A50" s="62" t="s">
        <v>12</v>
      </c>
      <c r="B50" s="62"/>
      <c r="C50" s="21">
        <v>8651</v>
      </c>
      <c r="D50" s="23"/>
      <c r="E50" s="1"/>
    </row>
    <row r="51" spans="1:5" ht="15.75" x14ac:dyDescent="0.25">
      <c r="A51" s="62" t="s">
        <v>19</v>
      </c>
      <c r="B51" s="62"/>
      <c r="C51" s="21">
        <v>8796.39</v>
      </c>
      <c r="D51" s="23"/>
      <c r="E51" s="1"/>
    </row>
    <row r="52" spans="1:5" ht="15.75" x14ac:dyDescent="0.25">
      <c r="A52" s="62" t="s">
        <v>20</v>
      </c>
      <c r="B52" s="62"/>
      <c r="C52" s="21">
        <v>6235.28</v>
      </c>
      <c r="D52" s="23"/>
      <c r="E52" s="1"/>
    </row>
    <row r="53" spans="1:5" ht="15.75" x14ac:dyDescent="0.25">
      <c r="A53" s="62" t="s">
        <v>21</v>
      </c>
      <c r="B53" s="62"/>
      <c r="C53" s="21">
        <v>8475.27</v>
      </c>
      <c r="D53" s="23"/>
      <c r="E53" s="1"/>
    </row>
    <row r="54" spans="1:5" ht="15.75" x14ac:dyDescent="0.25">
      <c r="A54" s="62" t="s">
        <v>22</v>
      </c>
      <c r="B54" s="62"/>
      <c r="C54" s="21">
        <v>-7372.65</v>
      </c>
      <c r="D54" s="23"/>
      <c r="E54" s="1"/>
    </row>
    <row r="55" spans="1:5" ht="15.75" x14ac:dyDescent="0.25">
      <c r="A55" s="62" t="s">
        <v>26</v>
      </c>
      <c r="B55" s="62"/>
      <c r="C55" s="21">
        <v>8642.64</v>
      </c>
      <c r="D55" s="23"/>
      <c r="E55" s="1"/>
    </row>
    <row r="56" spans="1:5" ht="15.75" x14ac:dyDescent="0.25">
      <c r="A56" s="62" t="s">
        <v>27</v>
      </c>
      <c r="B56" s="62"/>
      <c r="C56" s="21">
        <v>10025.75</v>
      </c>
      <c r="D56" s="23"/>
      <c r="E56" s="1"/>
    </row>
    <row r="57" spans="1:5" ht="15.75" x14ac:dyDescent="0.25">
      <c r="A57" s="62" t="s">
        <v>28</v>
      </c>
      <c r="B57" s="62"/>
      <c r="C57" s="21">
        <v>9188.99</v>
      </c>
      <c r="D57" s="23"/>
      <c r="E57" s="1"/>
    </row>
    <row r="58" spans="1:5" ht="15.75" x14ac:dyDescent="0.25">
      <c r="A58" s="62" t="s">
        <v>29</v>
      </c>
      <c r="B58" s="62"/>
      <c r="C58" s="21">
        <v>9193.75</v>
      </c>
      <c r="D58" s="23"/>
      <c r="E58" s="1"/>
    </row>
    <row r="59" spans="1:5" ht="15.75" x14ac:dyDescent="0.25">
      <c r="A59" s="62" t="s">
        <v>30</v>
      </c>
      <c r="B59" s="62"/>
      <c r="C59" s="21">
        <f>9217.39-483.23</f>
        <v>8734.16</v>
      </c>
      <c r="D59" s="23"/>
      <c r="E59" s="1"/>
    </row>
    <row r="60" spans="1:5" ht="15.75" x14ac:dyDescent="0.25">
      <c r="A60" s="62" t="s">
        <v>31</v>
      </c>
      <c r="B60" s="62"/>
      <c r="C60" s="21">
        <f>9560.26-1328.9</f>
        <v>8231.36</v>
      </c>
      <c r="D60" s="23"/>
      <c r="E60" s="1"/>
    </row>
    <row r="61" spans="1:5" ht="15.75" x14ac:dyDescent="0.25">
      <c r="A61" s="62" t="s">
        <v>32</v>
      </c>
      <c r="B61" s="62"/>
      <c r="C61" s="21">
        <v>9565.73</v>
      </c>
      <c r="D61" s="23"/>
      <c r="E61" s="1"/>
    </row>
    <row r="62" spans="1:5" ht="15.75" x14ac:dyDescent="0.25">
      <c r="A62" s="62" t="s">
        <v>33</v>
      </c>
      <c r="B62" s="62"/>
      <c r="C62" s="21">
        <f>10091.44-2821.17</f>
        <v>7270.27</v>
      </c>
      <c r="D62" s="23"/>
      <c r="E62" s="1"/>
    </row>
    <row r="63" spans="1:5" ht="15.75" x14ac:dyDescent="0.25">
      <c r="A63" s="77" t="s">
        <v>34</v>
      </c>
      <c r="B63" s="77"/>
      <c r="C63" s="21">
        <v>8178.02</v>
      </c>
      <c r="D63" s="23"/>
      <c r="E63" s="1"/>
    </row>
    <row r="64" spans="1:5" ht="15.75" x14ac:dyDescent="0.25">
      <c r="A64" s="77" t="s">
        <v>35</v>
      </c>
      <c r="B64" s="77"/>
      <c r="C64" s="21">
        <v>4126.83</v>
      </c>
      <c r="D64" s="23"/>
      <c r="E64" s="1"/>
    </row>
    <row r="65" spans="1:5" ht="15.75" x14ac:dyDescent="0.25">
      <c r="A65" s="77" t="s">
        <v>48</v>
      </c>
      <c r="B65" s="77"/>
      <c r="C65" s="21">
        <f>10181.73-1138.44-1955.6</f>
        <v>7087.6899999999987</v>
      </c>
      <c r="D65" s="23"/>
      <c r="E65" s="1"/>
    </row>
    <row r="66" spans="1:5" ht="15.75" x14ac:dyDescent="0.25">
      <c r="A66" s="77" t="s">
        <v>49</v>
      </c>
      <c r="B66" s="77"/>
      <c r="C66" s="21">
        <v>-41547.769999999997</v>
      </c>
      <c r="D66" s="23"/>
      <c r="E66" s="1"/>
    </row>
    <row r="67" spans="1:5" ht="15.75" x14ac:dyDescent="0.25">
      <c r="A67" s="77" t="s">
        <v>60</v>
      </c>
      <c r="B67" s="77"/>
      <c r="C67" s="21">
        <f>9723-5269.2</f>
        <v>4453.8</v>
      </c>
      <c r="D67" s="23"/>
      <c r="E67" s="1"/>
    </row>
    <row r="68" spans="1:5" ht="15.75" x14ac:dyDescent="0.25">
      <c r="A68" s="81" t="s">
        <v>9</v>
      </c>
      <c r="B68" s="81"/>
      <c r="C68" s="14">
        <f>SUM(C49:C67)</f>
        <v>84456.130000000019</v>
      </c>
      <c r="D68" s="1"/>
      <c r="E68" s="1"/>
    </row>
    <row r="69" spans="1:5" x14ac:dyDescent="0.25">
      <c r="D69" s="1"/>
      <c r="E69" s="1"/>
    </row>
    <row r="70" spans="1:5" ht="15.75" x14ac:dyDescent="0.25">
      <c r="B70" s="53"/>
      <c r="C70" s="54"/>
      <c r="D70" s="52"/>
    </row>
    <row r="71" spans="1:5" ht="15.75" x14ac:dyDescent="0.25">
      <c r="B71" s="53"/>
      <c r="C71" s="54"/>
      <c r="D71" s="52"/>
    </row>
    <row r="72" spans="1:5" ht="15.75" x14ac:dyDescent="0.25">
      <c r="B72" s="53"/>
      <c r="C72" s="54"/>
      <c r="D72" s="52"/>
    </row>
    <row r="73" spans="1:5" ht="15.75" x14ac:dyDescent="0.25">
      <c r="B73" s="24"/>
      <c r="C73" s="54"/>
      <c r="D73" s="52"/>
    </row>
    <row r="74" spans="1:5" x14ac:dyDescent="0.25">
      <c r="B74" s="52"/>
      <c r="C74" s="52"/>
      <c r="D74" s="52"/>
    </row>
    <row r="75" spans="1:5" x14ac:dyDescent="0.25">
      <c r="B75" s="52"/>
      <c r="C75" s="52"/>
      <c r="D75" s="52"/>
    </row>
  </sheetData>
  <sortState xmlns:xlrd2="http://schemas.microsoft.com/office/spreadsheetml/2017/richdata2" ref="A4:E25">
    <sortCondition ref="A4:A25"/>
  </sortState>
  <mergeCells count="22">
    <mergeCell ref="A68:B68"/>
    <mergeCell ref="A63:B63"/>
    <mergeCell ref="A64:B64"/>
    <mergeCell ref="A65:B65"/>
    <mergeCell ref="B1:E1"/>
    <mergeCell ref="B2:E2"/>
    <mergeCell ref="A26:E26"/>
    <mergeCell ref="A27:C27"/>
    <mergeCell ref="D27:E27"/>
    <mergeCell ref="A66:B66"/>
    <mergeCell ref="A67:B67"/>
    <mergeCell ref="A28:C28"/>
    <mergeCell ref="D28:E28"/>
    <mergeCell ref="A31:B31"/>
    <mergeCell ref="A32:B32"/>
    <mergeCell ref="A46:B46"/>
    <mergeCell ref="A48:C48"/>
    <mergeCell ref="A30:C30"/>
    <mergeCell ref="A33:B33"/>
    <mergeCell ref="A34:B34"/>
    <mergeCell ref="A35:B35"/>
    <mergeCell ref="A37:C37"/>
  </mergeCells>
  <conditionalFormatting sqref="F38:F45 C38:C45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Fevereiro-19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2020-05-18T15:13:59Z</dcterms:modified>
</cp:coreProperties>
</file>